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0" yWindow="225" windowWidth="23475" windowHeight="9000" activeTab="1"/>
  </bookViews>
  <sheets>
    <sheet name="Preisliste" sheetId="1" r:id="rId1"/>
    <sheet name="Preisliste Beispiel 10 Tage" sheetId="4" r:id="rId2"/>
    <sheet name="Inflation Rhodos 2022" sheetId="5" r:id="rId3"/>
  </sheets>
  <calcPr calcId="125725"/>
</workbook>
</file>

<file path=xl/calcChain.xml><?xml version="1.0" encoding="utf-8"?>
<calcChain xmlns="http://schemas.openxmlformats.org/spreadsheetml/2006/main">
  <c r="H32" i="5"/>
  <c r="I30"/>
  <c r="H30"/>
  <c r="F30"/>
  <c r="E30"/>
  <c r="I29"/>
  <c r="H29"/>
  <c r="F29"/>
  <c r="E29"/>
  <c r="I28"/>
  <c r="H28"/>
  <c r="F28"/>
  <c r="E28"/>
  <c r="I27"/>
  <c r="H27"/>
  <c r="F27"/>
  <c r="E27"/>
  <c r="I25"/>
  <c r="I32" s="1"/>
  <c r="I33" s="1"/>
  <c r="I34" s="1"/>
  <c r="H25"/>
  <c r="F25"/>
  <c r="E25"/>
  <c r="E32" s="1"/>
  <c r="I16"/>
  <c r="H16"/>
  <c r="F16"/>
  <c r="E16"/>
  <c r="I15"/>
  <c r="H15"/>
  <c r="F15"/>
  <c r="E15"/>
  <c r="I14"/>
  <c r="H14"/>
  <c r="F14"/>
  <c r="E14"/>
  <c r="I13"/>
  <c r="H13"/>
  <c r="F13"/>
  <c r="E13"/>
  <c r="I12"/>
  <c r="H12"/>
  <c r="F12"/>
  <c r="E12"/>
  <c r="I11"/>
  <c r="H11"/>
  <c r="F11"/>
  <c r="E11"/>
  <c r="I10"/>
  <c r="H10"/>
  <c r="F10"/>
  <c r="E10"/>
  <c r="I9"/>
  <c r="H9"/>
  <c r="F9"/>
  <c r="E9"/>
  <c r="I8"/>
  <c r="H8"/>
  <c r="F8"/>
  <c r="E8"/>
  <c r="I7"/>
  <c r="I18" s="1"/>
  <c r="H7"/>
  <c r="F7"/>
  <c r="E7"/>
  <c r="I6"/>
  <c r="H6"/>
  <c r="H18" s="1"/>
  <c r="F6"/>
  <c r="E6"/>
  <c r="E18" l="1"/>
  <c r="I19"/>
  <c r="I20" s="1"/>
  <c r="R24" i="4" l="1"/>
  <c r="S24" s="1"/>
  <c r="S23"/>
  <c r="R23"/>
  <c r="R22"/>
  <c r="S22" s="1"/>
  <c r="R21"/>
  <c r="S21" s="1"/>
  <c r="R20"/>
  <c r="S20" s="1"/>
  <c r="R19"/>
  <c r="S19" s="1"/>
  <c r="R18"/>
  <c r="S18" s="1"/>
  <c r="R17"/>
  <c r="S17" s="1"/>
  <c r="R16"/>
  <c r="S16" s="1"/>
  <c r="R15"/>
  <c r="S15" s="1"/>
  <c r="R14"/>
  <c r="S14" s="1"/>
  <c r="R13"/>
  <c r="S13" s="1"/>
  <c r="R12"/>
  <c r="S12" s="1"/>
  <c r="R11"/>
  <c r="S11" s="1"/>
  <c r="R10"/>
  <c r="S10" s="1"/>
  <c r="R9"/>
  <c r="S9" s="1"/>
  <c r="R8"/>
  <c r="S8" s="1"/>
  <c r="R7"/>
  <c r="S7" s="1"/>
  <c r="R6"/>
  <c r="S6" s="1"/>
  <c r="R5"/>
  <c r="S5" s="1"/>
  <c r="R4"/>
  <c r="S4" s="1"/>
  <c r="F3"/>
  <c r="G3" s="1"/>
  <c r="H3" s="1"/>
  <c r="I3" s="1"/>
  <c r="J3" s="1"/>
  <c r="K3" s="1"/>
  <c r="L3" s="1"/>
  <c r="M3" s="1"/>
  <c r="N3" s="1"/>
  <c r="O3" s="1"/>
  <c r="P3" s="1"/>
  <c r="Q3" s="1"/>
  <c r="E3"/>
  <c r="R20" i="1"/>
  <c r="S20" s="1"/>
  <c r="R19"/>
  <c r="S19" s="1"/>
  <c r="R18"/>
  <c r="S18" s="1"/>
  <c r="R23"/>
  <c r="S23" s="1"/>
  <c r="R11"/>
  <c r="S11" s="1"/>
  <c r="R7"/>
  <c r="S7" s="1"/>
  <c r="R24"/>
  <c r="S24" s="1"/>
  <c r="R22"/>
  <c r="S22" s="1"/>
  <c r="E3"/>
  <c r="F3"/>
  <c r="G3" s="1"/>
  <c r="H3" s="1"/>
  <c r="I3" s="1"/>
  <c r="J3" s="1"/>
  <c r="K3" s="1"/>
  <c r="L3" s="1"/>
  <c r="M3" s="1"/>
  <c r="N3" s="1"/>
  <c r="O3" s="1"/>
  <c r="P3" s="1"/>
  <c r="Q3" s="1"/>
  <c r="R4"/>
  <c r="S4" s="1"/>
  <c r="R5"/>
  <c r="S5" s="1"/>
  <c r="R6"/>
  <c r="S6" s="1"/>
  <c r="R8"/>
  <c r="S8" s="1"/>
  <c r="R9"/>
  <c r="S9" s="1"/>
  <c r="R10"/>
  <c r="S10" s="1"/>
  <c r="R12"/>
  <c r="S12" s="1"/>
  <c r="R13"/>
  <c r="S13" s="1"/>
  <c r="R14"/>
  <c r="S14" s="1"/>
  <c r="R15"/>
  <c r="S15" s="1"/>
  <c r="R16"/>
  <c r="S16" s="1"/>
  <c r="R17"/>
  <c r="S17" s="1"/>
  <c r="R21"/>
  <c r="S21" s="1"/>
  <c r="S25" i="4" l="1"/>
  <c r="T25" s="1"/>
  <c r="S25" i="1"/>
</calcChain>
</file>

<file path=xl/sharedStrings.xml><?xml version="1.0" encoding="utf-8"?>
<sst xmlns="http://schemas.openxmlformats.org/spreadsheetml/2006/main" count="175" uniqueCount="88">
  <si>
    <t>Total price</t>
  </si>
  <si>
    <t>Room price</t>
  </si>
  <si>
    <t>End cleaning</t>
  </si>
  <si>
    <t xml:space="preserve"> </t>
  </si>
  <si>
    <t>Breackfast</t>
  </si>
  <si>
    <t>Vegatable Dish</t>
  </si>
  <si>
    <t>Fruit Dish</t>
  </si>
  <si>
    <t>500 ml</t>
  </si>
  <si>
    <t>Wather</t>
  </si>
  <si>
    <t>1500 ml</t>
  </si>
  <si>
    <t>Frappe</t>
  </si>
  <si>
    <t>125 ml</t>
  </si>
  <si>
    <t xml:space="preserve">Wine </t>
  </si>
  <si>
    <t>333 ml</t>
  </si>
  <si>
    <t xml:space="preserve">Beer </t>
  </si>
  <si>
    <t>Total</t>
  </si>
  <si>
    <t>Summe</t>
  </si>
  <si>
    <t>Euro</t>
  </si>
  <si>
    <t>Transfer je</t>
  </si>
  <si>
    <t>Tag</t>
  </si>
  <si>
    <t>200 ml</t>
  </si>
  <si>
    <t xml:space="preserve">Coffee </t>
  </si>
  <si>
    <t>40 ml</t>
  </si>
  <si>
    <t>Obstler 60%</t>
  </si>
  <si>
    <t>150 ml</t>
  </si>
  <si>
    <t>Cacaou milk</t>
  </si>
  <si>
    <t>Juice</t>
  </si>
  <si>
    <t>50 % eigene Herstellung</t>
  </si>
  <si>
    <t>100% eigene Herstellung</t>
  </si>
  <si>
    <t>gekauft oder aus unserem Brunnen</t>
  </si>
  <si>
    <t>90% eigene Herstellung</t>
  </si>
  <si>
    <t xml:space="preserve"> * Das Beach Packet beinhaltet eine Kühlbox mit Eiswasser gekühlt, Gemüße und Obst und kann mit anderen Getränken ergänzt werden </t>
  </si>
  <si>
    <t>Dinner 1 Gang</t>
  </si>
  <si>
    <t>Dinner 2 Gänge</t>
  </si>
  <si>
    <t>Die 3 bei Verpflegung ergeben sich aus 2 Voll- und 2 Halbzahlern (überwiegende Belegung im Wohnwagen)</t>
  </si>
  <si>
    <t>Beach packet 1*</t>
  </si>
  <si>
    <t>Beach packet 2*</t>
  </si>
  <si>
    <t>Dinner 3 Gänge</t>
  </si>
  <si>
    <t xml:space="preserve">    Beach Packet 1: Sie suchen siche einen Platz und erhalten einen Sonnenschirm /Zelt und Liegetücher</t>
  </si>
  <si>
    <t xml:space="preserve">    Beach Packet 2: Sie nutzen unseren Liegeplatz neben dem Wassersport Zentrum ab Julisuchen siche einen Platz und erhalten einen Sonnenschirm /Zelt und Liegetücher</t>
  </si>
  <si>
    <t xml:space="preserve">    Da unser Biotop Strand auf 2 km nur eine Taverne genehmigt hat, ist er nur von wenigen Einheimischen besucht, die direkt am Wasser liegen, der Strand ist bis 100 m breit.</t>
  </si>
  <si>
    <t xml:space="preserve">    Jedem Gast findet mehr als 100 m² Liegefläche. </t>
  </si>
  <si>
    <t>Stand</t>
  </si>
  <si>
    <r>
      <t xml:space="preserve">Preisliste 2022 der Naturfarm Rhodos - </t>
    </r>
    <r>
      <rPr>
        <sz val="16"/>
        <color theme="3" tint="-0.499984740745262"/>
        <rFont val="Verdana"/>
        <family val="2"/>
      </rPr>
      <t>Preisliste unterliegt ständigen Änderungen, da die Inflation seit Jahresbeginn bei 74% liegt</t>
    </r>
  </si>
  <si>
    <t xml:space="preserve"> 500 g</t>
  </si>
  <si>
    <t>Coffee / tea</t>
  </si>
  <si>
    <t>Milk Cacaou</t>
  </si>
  <si>
    <t>Anzahl Personen</t>
  </si>
  <si>
    <t>Preis / Person / Tag</t>
  </si>
  <si>
    <t>**</t>
  </si>
  <si>
    <t>** hier muß in der Formel =S25/D26/M3 je nach Urlaubstagen geändert werden:  Bei 7 Tagen "J3" ersetzt "M3"</t>
  </si>
  <si>
    <t>Wohnwagen</t>
  </si>
  <si>
    <t>Inflation auf Rhodos</t>
  </si>
  <si>
    <t>Preis</t>
  </si>
  <si>
    <t>Inflation</t>
  </si>
  <si>
    <t>Verbrauch</t>
  </si>
  <si>
    <t>Supermarkt</t>
  </si>
  <si>
    <t>aktiuell 2022</t>
  </si>
  <si>
    <t>Durchschnitt</t>
  </si>
  <si>
    <t>Diff</t>
  </si>
  <si>
    <t>Menge/Jahr</t>
  </si>
  <si>
    <t>aktuell</t>
  </si>
  <si>
    <t>Butter 1 kg lose</t>
  </si>
  <si>
    <t>Instant Kaffee 200 g</t>
  </si>
  <si>
    <t>SB-Öl</t>
  </si>
  <si>
    <t>Zucker</t>
  </si>
  <si>
    <t>DE-Scheibenkäse</t>
  </si>
  <si>
    <t>DE-Schnittwurst</t>
  </si>
  <si>
    <t>Milch</t>
  </si>
  <si>
    <t>Mehl</t>
  </si>
  <si>
    <t>Hühnchen</t>
  </si>
  <si>
    <t>Schweinefleisch</t>
  </si>
  <si>
    <t>Linsen</t>
  </si>
  <si>
    <t>Mehrkosten bezogen auf Jahresverbrauch</t>
  </si>
  <si>
    <t>Inflation bezogen auf Jahresverbrauch</t>
  </si>
  <si>
    <t>sonstiges</t>
  </si>
  <si>
    <t>Benzin</t>
  </si>
  <si>
    <t>Tierfutter:</t>
  </si>
  <si>
    <t xml:space="preserve"> - Reis 30 kg</t>
  </si>
  <si>
    <t xml:space="preserve"> - Trockenfutter 20 kg</t>
  </si>
  <si>
    <t xml:space="preserve"> - Baby Futter 5 kg</t>
  </si>
  <si>
    <t>Olivenöl von Ölmühle</t>
  </si>
  <si>
    <t>Unsere Heizkosten sind Null, wir heizen mit Holz aus der Umgebung</t>
  </si>
  <si>
    <t>Strom kommt aus Gemeinschafts Photovoltaik Anlage, gleich geblieben</t>
  </si>
  <si>
    <t>Warm Wasser von der Sonne</t>
  </si>
  <si>
    <t>Inflation 2022 der Produkte, die wir leider noch zukaufen müssen</t>
  </si>
  <si>
    <r>
      <t xml:space="preserve">Preisliste 2022 der Naturfarm Rhodos - </t>
    </r>
    <r>
      <rPr>
        <sz val="16"/>
        <color theme="3" tint="-0.499984740745262"/>
        <rFont val="Verdana"/>
        <family val="2"/>
      </rPr>
      <t>Preisliste unterliegt ständigen Änderungen, da die Inflation seit Jahresbeginn über 60% liegt</t>
    </r>
  </si>
  <si>
    <t>Die 2 bei Verpflegung ergeben sich aus 2 Vollzahlern (überwiegende Belegung im Gästezimmer)</t>
  </si>
</sst>
</file>

<file path=xl/styles.xml><?xml version="1.0" encoding="utf-8"?>
<styleSheet xmlns="http://schemas.openxmlformats.org/spreadsheetml/2006/main">
  <numFmts count="2">
    <numFmt numFmtId="164" formatCode="[$-407]mmmmm\ yy;@"/>
    <numFmt numFmtId="165" formatCode="0.0"/>
  </numFmts>
  <fonts count="14">
    <font>
      <sz val="11"/>
      <color theme="1"/>
      <name val="Calibri"/>
      <family val="2"/>
      <scheme val="minor"/>
    </font>
    <font>
      <sz val="16"/>
      <color theme="3" tint="-0.499984740745262"/>
      <name val="Calibri"/>
      <family val="2"/>
      <scheme val="minor"/>
    </font>
    <font>
      <sz val="14"/>
      <color theme="3" tint="-0.499984740745262"/>
      <name val="Calibri"/>
      <family val="2"/>
      <scheme val="minor"/>
    </font>
    <font>
      <sz val="14"/>
      <color theme="4" tint="-0.249977111117893"/>
      <name val="Calibri"/>
      <family val="2"/>
      <scheme val="minor"/>
    </font>
    <font>
      <sz val="10"/>
      <color theme="1"/>
      <name val="Verdana"/>
      <family val="2"/>
    </font>
    <font>
      <b/>
      <sz val="16"/>
      <color theme="3" tint="-0.499984740745262"/>
      <name val="Verdana"/>
      <family val="2"/>
    </font>
    <font>
      <sz val="11"/>
      <color theme="1"/>
      <name val="Calibri"/>
      <family val="2"/>
      <scheme val="minor"/>
    </font>
    <font>
      <sz val="16"/>
      <color theme="3" tint="-0.499984740745262"/>
      <name val="Verdana"/>
      <family val="2"/>
    </font>
    <font>
      <sz val="12"/>
      <color theme="3" tint="-0.499984740745262"/>
      <name val="Verdana"/>
      <family val="2"/>
    </font>
    <font>
      <sz val="16"/>
      <name val="Calibri"/>
      <family val="2"/>
      <scheme val="minor"/>
    </font>
    <font>
      <b/>
      <sz val="10"/>
      <color theme="1"/>
      <name val="Verdana"/>
      <family val="2"/>
    </font>
    <font>
      <b/>
      <sz val="10"/>
      <color rgb="FFFF0000"/>
      <name val="Verdana"/>
      <family val="2"/>
    </font>
    <font>
      <sz val="8"/>
      <color rgb="FFFF0000"/>
      <name val="Verdana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/>
      <top style="thin">
        <color theme="3" tint="-0.249977111117893"/>
      </top>
      <bottom style="thin">
        <color theme="3" tint="-0.249977111117893"/>
      </bottom>
      <diagonal/>
    </border>
    <border>
      <left/>
      <right style="thin">
        <color theme="3" tint="-0.249977111117893"/>
      </right>
      <top/>
      <bottom style="thin">
        <color theme="3" tint="-0.249977111117893"/>
      </bottom>
      <diagonal/>
    </border>
    <border>
      <left/>
      <right/>
      <top/>
      <bottom style="thin">
        <color theme="3" tint="-0.249977111117893"/>
      </bottom>
      <diagonal/>
    </border>
    <border>
      <left style="thin">
        <color theme="3" tint="-0.249977111117893"/>
      </left>
      <right/>
      <top/>
      <bottom style="thin">
        <color theme="3" tint="-0.249977111117893"/>
      </bottom>
      <diagonal/>
    </border>
    <border>
      <left style="thin">
        <color theme="3" tint="-0.249977111117893"/>
      </left>
      <right/>
      <top/>
      <bottom/>
      <diagonal/>
    </border>
    <border>
      <left/>
      <right/>
      <top style="thin">
        <color theme="3" tint="-0.249977111117893"/>
      </top>
      <bottom/>
      <diagonal/>
    </border>
    <border>
      <left style="thin">
        <color theme="3" tint="-0.249977111117893"/>
      </left>
      <right/>
      <top style="thin">
        <color theme="3" tint="-0.249977111117893"/>
      </top>
      <bottom/>
      <diagonal/>
    </border>
    <border>
      <left/>
      <right style="thin">
        <color indexed="64"/>
      </right>
      <top style="thin">
        <color theme="3" tint="-0.249977111117893"/>
      </top>
      <bottom style="thin">
        <color theme="3" tint="-0.249977111117893"/>
      </bottom>
      <diagonal/>
    </border>
    <border>
      <left/>
      <right style="thin">
        <color indexed="64"/>
      </right>
      <top style="thin">
        <color theme="3" tint="-0.249977111117893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3" tint="-0.24997711111789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theme="3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3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3" tint="-0.249977111117893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3" tint="-0.249977111117893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9" fontId="6" fillId="0" borderId="0" applyFont="0" applyFill="0" applyBorder="0" applyAlignment="0" applyProtection="0"/>
  </cellStyleXfs>
  <cellXfs count="10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/>
    <xf numFmtId="164" fontId="1" fillId="0" borderId="0" xfId="0" applyNumberFormat="1" applyFont="1"/>
    <xf numFmtId="0" fontId="3" fillId="2" borderId="8" xfId="0" applyFont="1" applyFill="1" applyBorder="1"/>
    <xf numFmtId="4" fontId="3" fillId="2" borderId="7" xfId="0" applyNumberFormat="1" applyFont="1" applyFill="1" applyBorder="1" applyAlignment="1">
      <alignment horizontal="right"/>
    </xf>
    <xf numFmtId="0" fontId="3" fillId="2" borderId="6" xfId="0" applyFont="1" applyFill="1" applyBorder="1"/>
    <xf numFmtId="4" fontId="3" fillId="2" borderId="0" xfId="0" applyNumberFormat="1" applyFont="1" applyFill="1" applyBorder="1" applyAlignment="1">
      <alignment horizontal="right"/>
    </xf>
    <xf numFmtId="0" fontId="3" fillId="2" borderId="5" xfId="0" applyFont="1" applyFill="1" applyBorder="1"/>
    <xf numFmtId="4" fontId="3" fillId="2" borderId="4" xfId="0" applyNumberFormat="1" applyFont="1" applyFill="1" applyBorder="1" applyAlignment="1">
      <alignment horizontal="right"/>
    </xf>
    <xf numFmtId="0" fontId="3" fillId="2" borderId="7" xfId="0" applyFont="1" applyFill="1" applyBorder="1"/>
    <xf numFmtId="0" fontId="3" fillId="2" borderId="0" xfId="0" applyFont="1" applyFill="1" applyBorder="1"/>
    <xf numFmtId="0" fontId="3" fillId="2" borderId="4" xfId="0" applyFont="1" applyFill="1" applyBorder="1"/>
    <xf numFmtId="0" fontId="3" fillId="2" borderId="2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2" fontId="3" fillId="2" borderId="10" xfId="0" applyNumberFormat="1" applyFont="1" applyFill="1" applyBorder="1" applyAlignment="1">
      <alignment horizontal="center"/>
    </xf>
    <xf numFmtId="2" fontId="3" fillId="2" borderId="11" xfId="0" applyNumberFormat="1" applyFont="1" applyFill="1" applyBorder="1" applyAlignment="1">
      <alignment horizontal="center"/>
    </xf>
    <xf numFmtId="2" fontId="3" fillId="2" borderId="12" xfId="0" applyNumberFormat="1" applyFont="1" applyFill="1" applyBorder="1" applyAlignment="1">
      <alignment horizontal="center"/>
    </xf>
    <xf numFmtId="1" fontId="3" fillId="2" borderId="13" xfId="0" applyNumberFormat="1" applyFont="1" applyFill="1" applyBorder="1"/>
    <xf numFmtId="0" fontId="3" fillId="2" borderId="14" xfId="0" applyFont="1" applyFill="1" applyBorder="1"/>
    <xf numFmtId="165" fontId="3" fillId="2" borderId="13" xfId="0" applyNumberFormat="1" applyFont="1" applyFill="1" applyBorder="1"/>
    <xf numFmtId="0" fontId="2" fillId="2" borderId="4" xfId="0" applyFont="1" applyFill="1" applyBorder="1"/>
    <xf numFmtId="1" fontId="3" fillId="2" borderId="15" xfId="0" applyNumberFormat="1" applyFont="1" applyFill="1" applyBorder="1"/>
    <xf numFmtId="1" fontId="3" fillId="2" borderId="16" xfId="0" applyNumberFormat="1" applyFont="1" applyFill="1" applyBorder="1"/>
    <xf numFmtId="0" fontId="3" fillId="2" borderId="19" xfId="0" applyFont="1" applyFill="1" applyBorder="1" applyAlignment="1">
      <alignment horizontal="right"/>
    </xf>
    <xf numFmtId="1" fontId="3" fillId="2" borderId="20" xfId="0" applyNumberFormat="1" applyFont="1" applyFill="1" applyBorder="1"/>
    <xf numFmtId="2" fontId="2" fillId="2" borderId="3" xfId="0" applyNumberFormat="1" applyFont="1" applyFill="1" applyBorder="1"/>
    <xf numFmtId="0" fontId="3" fillId="2" borderId="21" xfId="0" applyFont="1" applyFill="1" applyBorder="1" applyAlignment="1">
      <alignment horizontal="right"/>
    </xf>
    <xf numFmtId="2" fontId="3" fillId="2" borderId="22" xfId="0" applyNumberFormat="1" applyFont="1" applyFill="1" applyBorder="1"/>
    <xf numFmtId="2" fontId="3" fillId="2" borderId="16" xfId="0" applyNumberFormat="1" applyFont="1" applyFill="1" applyBorder="1"/>
    <xf numFmtId="2" fontId="3" fillId="2" borderId="17" xfId="0" applyNumberFormat="1" applyFont="1" applyFill="1" applyBorder="1"/>
    <xf numFmtId="2" fontId="3" fillId="2" borderId="18" xfId="0" applyNumberFormat="1" applyFont="1" applyFill="1" applyBorder="1"/>
    <xf numFmtId="4" fontId="3" fillId="2" borderId="1" xfId="0" applyNumberFormat="1" applyFont="1" applyFill="1" applyBorder="1"/>
    <xf numFmtId="0" fontId="3" fillId="2" borderId="9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" fontId="3" fillId="2" borderId="18" xfId="0" applyNumberFormat="1" applyFont="1" applyFill="1" applyBorder="1"/>
    <xf numFmtId="2" fontId="3" fillId="2" borderId="15" xfId="0" applyNumberFormat="1" applyFont="1" applyFill="1" applyBorder="1"/>
    <xf numFmtId="0" fontId="5" fillId="0" borderId="0" xfId="0" applyFont="1"/>
    <xf numFmtId="0" fontId="3" fillId="0" borderId="7" xfId="0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1" fillId="0" borderId="0" xfId="0" applyFont="1" applyFill="1" applyBorder="1"/>
    <xf numFmtId="0" fontId="8" fillId="0" borderId="0" xfId="0" applyFont="1"/>
    <xf numFmtId="14" fontId="8" fillId="0" borderId="0" xfId="0" applyNumberFormat="1" applyFont="1"/>
    <xf numFmtId="0" fontId="3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2" fontId="2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1" fillId="3" borderId="0" xfId="0" applyFont="1" applyFill="1"/>
    <xf numFmtId="2" fontId="1" fillId="3" borderId="0" xfId="0" applyNumberFormat="1" applyFont="1" applyFill="1"/>
    <xf numFmtId="0" fontId="0" fillId="0" borderId="0" xfId="0" applyBorder="1"/>
    <xf numFmtId="0" fontId="10" fillId="0" borderId="24" xfId="0" applyFont="1" applyBorder="1"/>
    <xf numFmtId="0" fontId="0" fillId="0" borderId="25" xfId="0" applyBorder="1" applyAlignment="1">
      <alignment horizontal="right"/>
    </xf>
    <xf numFmtId="0" fontId="11" fillId="0" borderId="25" xfId="0" applyFont="1" applyBorder="1" applyAlignment="1">
      <alignment horizontal="right"/>
    </xf>
    <xf numFmtId="0" fontId="0" fillId="0" borderId="25" xfId="0" applyBorder="1"/>
    <xf numFmtId="0" fontId="0" fillId="0" borderId="26" xfId="0" applyBorder="1"/>
    <xf numFmtId="0" fontId="0" fillId="0" borderId="0" xfId="0" applyBorder="1" applyAlignment="1">
      <alignment horizontal="center"/>
    </xf>
    <xf numFmtId="0" fontId="0" fillId="5" borderId="27" xfId="0" applyFill="1" applyBorder="1"/>
    <xf numFmtId="17" fontId="0" fillId="0" borderId="23" xfId="0" applyNumberFormat="1" applyBorder="1" applyAlignment="1">
      <alignment horizontal="right"/>
    </xf>
    <xf numFmtId="0" fontId="12" fillId="0" borderId="23" xfId="0" applyFont="1" applyBorder="1" applyAlignment="1">
      <alignment horizontal="right"/>
    </xf>
    <xf numFmtId="0" fontId="0" fillId="0" borderId="23" xfId="0" applyBorder="1" applyAlignment="1">
      <alignment horizontal="right"/>
    </xf>
    <xf numFmtId="0" fontId="0" fillId="0" borderId="23" xfId="0" applyFill="1" applyBorder="1" applyAlignment="1">
      <alignment horizontal="right"/>
    </xf>
    <xf numFmtId="17" fontId="0" fillId="0" borderId="23" xfId="0" applyNumberFormat="1" applyFill="1" applyBorder="1" applyAlignment="1">
      <alignment horizontal="right"/>
    </xf>
    <xf numFmtId="0" fontId="0" fillId="0" borderId="28" xfId="0" applyFill="1" applyBorder="1" applyAlignment="1">
      <alignment horizontal="right"/>
    </xf>
    <xf numFmtId="0" fontId="0" fillId="0" borderId="29" xfId="0" applyBorder="1"/>
    <xf numFmtId="2" fontId="0" fillId="0" borderId="0" xfId="0" applyNumberFormat="1" applyBorder="1"/>
    <xf numFmtId="9" fontId="11" fillId="0" borderId="0" xfId="2" applyFont="1" applyBorder="1"/>
    <xf numFmtId="2" fontId="0" fillId="0" borderId="30" xfId="0" applyNumberFormat="1" applyBorder="1"/>
    <xf numFmtId="0" fontId="0" fillId="0" borderId="29" xfId="0" applyFill="1" applyBorder="1"/>
    <xf numFmtId="2" fontId="0" fillId="0" borderId="0" xfId="0" applyNumberFormat="1" applyFill="1" applyBorder="1"/>
    <xf numFmtId="0" fontId="0" fillId="0" borderId="0" xfId="0" applyFill="1" applyBorder="1"/>
    <xf numFmtId="9" fontId="11" fillId="0" borderId="0" xfId="2" applyFont="1" applyFill="1" applyBorder="1"/>
    <xf numFmtId="0" fontId="0" fillId="0" borderId="27" xfId="0" applyBorder="1"/>
    <xf numFmtId="0" fontId="0" fillId="0" borderId="23" xfId="0" applyBorder="1"/>
    <xf numFmtId="9" fontId="11" fillId="0" borderId="23" xfId="2" applyFont="1" applyBorder="1"/>
    <xf numFmtId="2" fontId="0" fillId="0" borderId="23" xfId="0" applyNumberFormat="1" applyBorder="1"/>
    <xf numFmtId="2" fontId="0" fillId="0" borderId="28" xfId="0" applyNumberFormat="1" applyBorder="1"/>
    <xf numFmtId="0" fontId="0" fillId="0" borderId="0" xfId="0" applyBorder="1" applyAlignment="1">
      <alignment horizontal="right"/>
    </xf>
    <xf numFmtId="0" fontId="0" fillId="0" borderId="31" xfId="0" applyBorder="1"/>
    <xf numFmtId="0" fontId="0" fillId="0" borderId="32" xfId="0" applyBorder="1"/>
    <xf numFmtId="9" fontId="11" fillId="0" borderId="32" xfId="0" applyNumberFormat="1" applyFont="1" applyBorder="1"/>
    <xf numFmtId="2" fontId="0" fillId="0" borderId="32" xfId="0" applyNumberFormat="1" applyBorder="1"/>
    <xf numFmtId="2" fontId="0" fillId="0" borderId="33" xfId="0" applyNumberFormat="1" applyBorder="1"/>
    <xf numFmtId="0" fontId="0" fillId="4" borderId="24" xfId="0" applyFill="1" applyBorder="1"/>
    <xf numFmtId="0" fontId="0" fillId="4" borderId="25" xfId="0" applyFill="1" applyBorder="1"/>
    <xf numFmtId="9" fontId="11" fillId="4" borderId="25" xfId="0" applyNumberFormat="1" applyFont="1" applyFill="1" applyBorder="1"/>
    <xf numFmtId="2" fontId="0" fillId="4" borderId="25" xfId="0" applyNumberFormat="1" applyFill="1" applyBorder="1"/>
    <xf numFmtId="2" fontId="0" fillId="4" borderId="26" xfId="0" applyNumberFormat="1" applyFill="1" applyBorder="1"/>
    <xf numFmtId="10" fontId="0" fillId="0" borderId="0" xfId="2" applyNumberFormat="1" applyFont="1" applyBorder="1"/>
    <xf numFmtId="0" fontId="0" fillId="4" borderId="31" xfId="0" applyFill="1" applyBorder="1"/>
    <xf numFmtId="0" fontId="0" fillId="4" borderId="32" xfId="0" applyFill="1" applyBorder="1"/>
    <xf numFmtId="9" fontId="11" fillId="4" borderId="32" xfId="0" applyNumberFormat="1" applyFont="1" applyFill="1" applyBorder="1"/>
    <xf numFmtId="2" fontId="0" fillId="4" borderId="32" xfId="0" applyNumberFormat="1" applyFill="1" applyBorder="1"/>
    <xf numFmtId="10" fontId="0" fillId="4" borderId="33" xfId="2" applyNumberFormat="1" applyFont="1" applyFill="1" applyBorder="1"/>
    <xf numFmtId="9" fontId="11" fillId="0" borderId="0" xfId="0" applyNumberFormat="1" applyFont="1" applyBorder="1"/>
    <xf numFmtId="0" fontId="13" fillId="0" borderId="0" xfId="0" applyFont="1" applyBorder="1"/>
  </cellXfs>
  <cellStyles count="3">
    <cellStyle name="Prozent" xfId="2" builtinId="5"/>
    <cellStyle name="Standard" xfId="0" builtinId="0"/>
    <cellStyle name="Standard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2"/>
  <sheetViews>
    <sheetView zoomScale="75" zoomScaleNormal="75" workbookViewId="0">
      <selection activeCell="A27" sqref="A27"/>
    </sheetView>
  </sheetViews>
  <sheetFormatPr baseColWidth="10" defaultRowHeight="21"/>
  <cols>
    <col min="1" max="1" width="17.7109375" style="1" bestFit="1" customWidth="1"/>
    <col min="2" max="2" width="10.7109375" style="1" bestFit="1" customWidth="1"/>
    <col min="3" max="3" width="7.7109375" style="2" bestFit="1" customWidth="1"/>
    <col min="4" max="17" width="6.28515625" style="1" customWidth="1"/>
    <col min="18" max="18" width="9.7109375" style="1" customWidth="1"/>
    <col min="19" max="23" width="11.42578125" style="1"/>
    <col min="24" max="24" width="23.28515625" style="1" customWidth="1"/>
    <col min="25" max="16384" width="11.42578125" style="1"/>
  </cols>
  <sheetData>
    <row r="1" spans="1:24" ht="33" customHeight="1">
      <c r="A1" s="39" t="s">
        <v>86</v>
      </c>
    </row>
    <row r="2" spans="1:24">
      <c r="A2" s="58" t="s">
        <v>51</v>
      </c>
      <c r="D2" s="4" t="s">
        <v>19</v>
      </c>
      <c r="E2" s="4"/>
      <c r="F2" s="4"/>
      <c r="G2" s="4"/>
      <c r="H2" s="4"/>
      <c r="I2" s="4"/>
      <c r="J2" s="4"/>
      <c r="K2" s="4"/>
      <c r="L2" s="4"/>
      <c r="M2" s="4"/>
      <c r="W2" s="50" t="s">
        <v>42</v>
      </c>
      <c r="X2" s="51">
        <v>44732</v>
      </c>
    </row>
    <row r="3" spans="1:24" ht="21.75" customHeight="1">
      <c r="A3" s="14" t="s">
        <v>3</v>
      </c>
      <c r="B3" s="34"/>
      <c r="C3" s="35" t="s">
        <v>17</v>
      </c>
      <c r="D3" s="36">
        <v>1</v>
      </c>
      <c r="E3" s="36">
        <f t="shared" ref="E3:Q3" si="0">D3+1</f>
        <v>2</v>
      </c>
      <c r="F3" s="36">
        <f t="shared" si="0"/>
        <v>3</v>
      </c>
      <c r="G3" s="36">
        <f t="shared" si="0"/>
        <v>4</v>
      </c>
      <c r="H3" s="36">
        <f t="shared" si="0"/>
        <v>5</v>
      </c>
      <c r="I3" s="36">
        <f t="shared" si="0"/>
        <v>6</v>
      </c>
      <c r="J3" s="36">
        <f t="shared" si="0"/>
        <v>7</v>
      </c>
      <c r="K3" s="36">
        <f t="shared" si="0"/>
        <v>8</v>
      </c>
      <c r="L3" s="36">
        <f t="shared" si="0"/>
        <v>9</v>
      </c>
      <c r="M3" s="36">
        <f t="shared" si="0"/>
        <v>10</v>
      </c>
      <c r="N3" s="36">
        <f t="shared" si="0"/>
        <v>11</v>
      </c>
      <c r="O3" s="36">
        <f t="shared" si="0"/>
        <v>12</v>
      </c>
      <c r="P3" s="36">
        <f t="shared" si="0"/>
        <v>13</v>
      </c>
      <c r="Q3" s="36">
        <f t="shared" si="0"/>
        <v>14</v>
      </c>
      <c r="R3" s="26" t="s">
        <v>16</v>
      </c>
      <c r="S3" s="29" t="s">
        <v>15</v>
      </c>
    </row>
    <row r="4" spans="1:24" ht="27.75" customHeight="1">
      <c r="A4" s="5" t="s">
        <v>14</v>
      </c>
      <c r="B4" s="6" t="s">
        <v>7</v>
      </c>
      <c r="C4" s="17">
        <v>1.5</v>
      </c>
      <c r="D4" s="40">
        <v>1</v>
      </c>
      <c r="E4" s="40"/>
      <c r="F4" s="46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27">
        <f t="shared" ref="R4:R22" si="1">SUM(D4:Q4)</f>
        <v>1</v>
      </c>
      <c r="S4" s="30">
        <f t="shared" ref="S4:S24" si="2">R4*C4</f>
        <v>1.5</v>
      </c>
    </row>
    <row r="5" spans="1:24" ht="27.75" customHeight="1">
      <c r="A5" s="7" t="s">
        <v>14</v>
      </c>
      <c r="B5" s="8" t="s">
        <v>13</v>
      </c>
      <c r="C5" s="18">
        <v>1</v>
      </c>
      <c r="D5" s="42">
        <v>1</v>
      </c>
      <c r="E5" s="42"/>
      <c r="F5" s="43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20">
        <f t="shared" si="1"/>
        <v>1</v>
      </c>
      <c r="S5" s="31">
        <f t="shared" si="2"/>
        <v>1</v>
      </c>
    </row>
    <row r="6" spans="1:24" ht="27.75" customHeight="1">
      <c r="A6" s="7" t="s">
        <v>12</v>
      </c>
      <c r="B6" s="8" t="s">
        <v>24</v>
      </c>
      <c r="C6" s="18">
        <v>1</v>
      </c>
      <c r="D6" s="42">
        <v>1</v>
      </c>
      <c r="E6" s="42"/>
      <c r="F6" s="43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20">
        <f t="shared" si="1"/>
        <v>1</v>
      </c>
      <c r="S6" s="31">
        <f t="shared" si="2"/>
        <v>1</v>
      </c>
      <c r="T6" s="1" t="s">
        <v>27</v>
      </c>
    </row>
    <row r="7" spans="1:24" ht="27.75" customHeight="1">
      <c r="A7" s="7" t="s">
        <v>23</v>
      </c>
      <c r="B7" s="8" t="s">
        <v>22</v>
      </c>
      <c r="C7" s="18">
        <v>1</v>
      </c>
      <c r="D7" s="42">
        <v>1</v>
      </c>
      <c r="E7" s="42"/>
      <c r="F7" s="43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20">
        <f t="shared" si="1"/>
        <v>1</v>
      </c>
      <c r="S7" s="31">
        <f t="shared" si="2"/>
        <v>1</v>
      </c>
      <c r="T7" s="1" t="s">
        <v>28</v>
      </c>
    </row>
    <row r="8" spans="1:24" ht="27.75" customHeight="1">
      <c r="A8" s="7" t="s">
        <v>21</v>
      </c>
      <c r="B8" s="8" t="s">
        <v>11</v>
      </c>
      <c r="C8" s="18">
        <v>0.5</v>
      </c>
      <c r="D8" s="42">
        <v>1</v>
      </c>
      <c r="E8" s="42"/>
      <c r="F8" s="43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20">
        <f t="shared" si="1"/>
        <v>1</v>
      </c>
      <c r="S8" s="31">
        <f t="shared" si="2"/>
        <v>0.5</v>
      </c>
    </row>
    <row r="9" spans="1:24" ht="27.75" customHeight="1">
      <c r="A9" s="7" t="s">
        <v>10</v>
      </c>
      <c r="B9" s="8" t="s">
        <v>20</v>
      </c>
      <c r="C9" s="18">
        <v>1</v>
      </c>
      <c r="D9" s="42">
        <v>1</v>
      </c>
      <c r="E9" s="42"/>
      <c r="F9" s="43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20">
        <f t="shared" si="1"/>
        <v>1</v>
      </c>
      <c r="S9" s="31">
        <f t="shared" si="2"/>
        <v>1</v>
      </c>
    </row>
    <row r="10" spans="1:24" ht="27.75" customHeight="1">
      <c r="A10" s="7" t="s">
        <v>25</v>
      </c>
      <c r="B10" s="8" t="s">
        <v>20</v>
      </c>
      <c r="C10" s="18">
        <v>1</v>
      </c>
      <c r="D10" s="42">
        <v>1</v>
      </c>
      <c r="E10" s="42"/>
      <c r="F10" s="43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20">
        <f t="shared" si="1"/>
        <v>1</v>
      </c>
      <c r="S10" s="31">
        <f t="shared" si="2"/>
        <v>1</v>
      </c>
    </row>
    <row r="11" spans="1:24" ht="27.75" customHeight="1">
      <c r="A11" s="7" t="s">
        <v>26</v>
      </c>
      <c r="B11" s="8" t="s">
        <v>20</v>
      </c>
      <c r="C11" s="18">
        <v>1</v>
      </c>
      <c r="D11" s="42">
        <v>1</v>
      </c>
      <c r="E11" s="42"/>
      <c r="F11" s="43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20">
        <f t="shared" si="1"/>
        <v>1</v>
      </c>
      <c r="S11" s="31">
        <f t="shared" si="2"/>
        <v>1</v>
      </c>
      <c r="T11" s="1" t="s">
        <v>28</v>
      </c>
    </row>
    <row r="12" spans="1:24" ht="27.75" customHeight="1">
      <c r="A12" s="7" t="s">
        <v>8</v>
      </c>
      <c r="B12" s="8" t="s">
        <v>9</v>
      </c>
      <c r="C12" s="18">
        <v>1</v>
      </c>
      <c r="D12" s="42">
        <v>1</v>
      </c>
      <c r="E12" s="42"/>
      <c r="F12" s="43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20">
        <f t="shared" si="1"/>
        <v>1</v>
      </c>
      <c r="S12" s="31">
        <f t="shared" si="2"/>
        <v>1</v>
      </c>
      <c r="T12" s="1" t="s">
        <v>29</v>
      </c>
    </row>
    <row r="13" spans="1:24" ht="27.75" customHeight="1">
      <c r="A13" s="9" t="s">
        <v>8</v>
      </c>
      <c r="B13" s="10" t="s">
        <v>7</v>
      </c>
      <c r="C13" s="19">
        <v>0.5</v>
      </c>
      <c r="D13" s="44">
        <v>1</v>
      </c>
      <c r="E13" s="44"/>
      <c r="F13" s="45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21">
        <f t="shared" si="1"/>
        <v>1</v>
      </c>
      <c r="S13" s="32">
        <f t="shared" si="2"/>
        <v>0.5</v>
      </c>
      <c r="T13" s="1" t="s">
        <v>29</v>
      </c>
    </row>
    <row r="14" spans="1:24" ht="27.75" customHeight="1">
      <c r="A14" s="5" t="s">
        <v>6</v>
      </c>
      <c r="B14" s="6" t="s">
        <v>44</v>
      </c>
      <c r="C14" s="17">
        <v>4</v>
      </c>
      <c r="D14" s="40">
        <v>1</v>
      </c>
      <c r="E14" s="40"/>
      <c r="F14" s="41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20">
        <f t="shared" si="1"/>
        <v>1</v>
      </c>
      <c r="S14" s="30">
        <f t="shared" si="2"/>
        <v>4</v>
      </c>
      <c r="T14" s="1" t="s">
        <v>30</v>
      </c>
    </row>
    <row r="15" spans="1:24" ht="27.75" customHeight="1">
      <c r="A15" s="9" t="s">
        <v>5</v>
      </c>
      <c r="B15" s="10" t="s">
        <v>44</v>
      </c>
      <c r="C15" s="19">
        <v>4</v>
      </c>
      <c r="D15" s="44">
        <v>1</v>
      </c>
      <c r="E15" s="44"/>
      <c r="F15" s="45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21">
        <f t="shared" si="1"/>
        <v>1</v>
      </c>
      <c r="S15" s="31">
        <f t="shared" si="2"/>
        <v>4</v>
      </c>
      <c r="T15" s="1" t="s">
        <v>28</v>
      </c>
    </row>
    <row r="16" spans="1:24" ht="27.75" customHeight="1">
      <c r="A16" s="5" t="s">
        <v>4</v>
      </c>
      <c r="B16" s="6"/>
      <c r="C16" s="17">
        <v>5</v>
      </c>
      <c r="D16" s="40">
        <v>2</v>
      </c>
      <c r="E16" s="40"/>
      <c r="F16" s="46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22">
        <f t="shared" si="1"/>
        <v>2</v>
      </c>
      <c r="S16" s="38">
        <f t="shared" si="2"/>
        <v>10</v>
      </c>
      <c r="T16" s="1" t="s">
        <v>30</v>
      </c>
    </row>
    <row r="17" spans="1:21" ht="27.75" customHeight="1">
      <c r="A17" s="7" t="s">
        <v>35</v>
      </c>
      <c r="B17" s="8"/>
      <c r="C17" s="18">
        <v>5</v>
      </c>
      <c r="D17" s="42">
        <v>2</v>
      </c>
      <c r="E17" s="42"/>
      <c r="F17" s="47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22">
        <f t="shared" si="1"/>
        <v>2</v>
      </c>
      <c r="S17" s="31">
        <f t="shared" si="2"/>
        <v>10</v>
      </c>
      <c r="T17" s="1" t="s">
        <v>30</v>
      </c>
    </row>
    <row r="18" spans="1:21" ht="27.75" customHeight="1">
      <c r="A18" s="7" t="s">
        <v>36</v>
      </c>
      <c r="B18" s="8"/>
      <c r="C18" s="18">
        <v>7</v>
      </c>
      <c r="D18" s="42">
        <v>2</v>
      </c>
      <c r="E18" s="42"/>
      <c r="F18" s="47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22">
        <f t="shared" ref="R18:R20" si="3">SUM(D18:Q18)</f>
        <v>2</v>
      </c>
      <c r="S18" s="31">
        <f t="shared" ref="S18:S20" si="4">R18*C18</f>
        <v>14</v>
      </c>
      <c r="T18" s="1" t="s">
        <v>30</v>
      </c>
    </row>
    <row r="19" spans="1:21" ht="27.75" customHeight="1">
      <c r="A19" s="7" t="s">
        <v>32</v>
      </c>
      <c r="B19" s="8"/>
      <c r="C19" s="18">
        <v>8</v>
      </c>
      <c r="D19" s="42">
        <v>2</v>
      </c>
      <c r="E19" s="42"/>
      <c r="F19" s="47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22">
        <f t="shared" si="3"/>
        <v>2</v>
      </c>
      <c r="S19" s="31">
        <f t="shared" si="4"/>
        <v>16</v>
      </c>
      <c r="T19" s="1" t="s">
        <v>30</v>
      </c>
    </row>
    <row r="20" spans="1:21" ht="27.75" customHeight="1">
      <c r="A20" s="7" t="s">
        <v>33</v>
      </c>
      <c r="B20" s="8"/>
      <c r="C20" s="18">
        <v>10</v>
      </c>
      <c r="D20" s="42">
        <v>2</v>
      </c>
      <c r="E20" s="42"/>
      <c r="F20" s="47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22">
        <f t="shared" si="3"/>
        <v>2</v>
      </c>
      <c r="S20" s="31">
        <f t="shared" si="4"/>
        <v>20</v>
      </c>
      <c r="T20" s="1" t="s">
        <v>30</v>
      </c>
    </row>
    <row r="21" spans="1:21" ht="27.75" customHeight="1">
      <c r="A21" s="9" t="s">
        <v>37</v>
      </c>
      <c r="B21" s="10"/>
      <c r="C21" s="19">
        <v>12</v>
      </c>
      <c r="D21" s="42">
        <v>2</v>
      </c>
      <c r="E21" s="44"/>
      <c r="F21" s="48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22">
        <f t="shared" si="1"/>
        <v>2</v>
      </c>
      <c r="S21" s="33">
        <f t="shared" si="2"/>
        <v>24</v>
      </c>
      <c r="T21" s="1" t="s">
        <v>30</v>
      </c>
    </row>
    <row r="22" spans="1:21" ht="27.75" customHeight="1">
      <c r="A22" s="5" t="s">
        <v>18</v>
      </c>
      <c r="B22" s="11"/>
      <c r="C22" s="17">
        <v>25</v>
      </c>
      <c r="D22" s="40">
        <v>1</v>
      </c>
      <c r="E22" s="40"/>
      <c r="F22" s="40"/>
      <c r="G22" s="40"/>
      <c r="H22" s="40"/>
      <c r="I22" s="40" t="s">
        <v>3</v>
      </c>
      <c r="J22" s="40"/>
      <c r="K22" s="40"/>
      <c r="L22" s="40"/>
      <c r="M22" s="40"/>
      <c r="N22" s="40"/>
      <c r="O22" s="40"/>
      <c r="P22" s="40"/>
      <c r="Q22" s="40"/>
      <c r="R22" s="24">
        <f t="shared" si="1"/>
        <v>1</v>
      </c>
      <c r="S22" s="31">
        <f t="shared" si="2"/>
        <v>25</v>
      </c>
    </row>
    <row r="23" spans="1:21" ht="27.75" customHeight="1">
      <c r="A23" s="7" t="s">
        <v>2</v>
      </c>
      <c r="B23" s="12"/>
      <c r="C23" s="18">
        <v>30</v>
      </c>
      <c r="D23" s="42">
        <v>1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25">
        <f t="shared" ref="R23:R24" si="5">SUM(D23:Q23)</f>
        <v>1</v>
      </c>
      <c r="S23" s="31">
        <f t="shared" si="2"/>
        <v>30</v>
      </c>
    </row>
    <row r="24" spans="1:21" ht="27.75" customHeight="1">
      <c r="A24" s="9" t="s">
        <v>1</v>
      </c>
      <c r="B24" s="13"/>
      <c r="C24" s="19">
        <v>29</v>
      </c>
      <c r="D24" s="44">
        <v>1</v>
      </c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37">
        <f t="shared" si="5"/>
        <v>1</v>
      </c>
      <c r="S24" s="33">
        <f t="shared" si="2"/>
        <v>29</v>
      </c>
    </row>
    <row r="25" spans="1:21" ht="27.75" customHeight="1">
      <c r="A25" s="14" t="s">
        <v>0</v>
      </c>
      <c r="B25" s="15"/>
      <c r="C25" s="16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23"/>
      <c r="S25" s="28">
        <f>SUM(S4:S24)</f>
        <v>195.5</v>
      </c>
      <c r="T25" s="3"/>
      <c r="U25" s="3"/>
    </row>
    <row r="26" spans="1:21" ht="27.75" customHeight="1">
      <c r="A26" s="52" t="s">
        <v>47</v>
      </c>
      <c r="B26" s="53"/>
      <c r="C26" s="54"/>
      <c r="D26" s="53">
        <v>2</v>
      </c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5"/>
      <c r="T26" s="3"/>
      <c r="U26" s="3"/>
    </row>
    <row r="27" spans="1:21">
      <c r="A27" s="1" t="s">
        <v>87</v>
      </c>
      <c r="S27" s="3"/>
    </row>
    <row r="28" spans="1:21">
      <c r="A28" s="1" t="s">
        <v>31</v>
      </c>
      <c r="S28" s="3"/>
    </row>
    <row r="29" spans="1:21">
      <c r="A29" s="1" t="s">
        <v>38</v>
      </c>
      <c r="S29" s="3"/>
    </row>
    <row r="30" spans="1:21">
      <c r="A30" s="1" t="s">
        <v>39</v>
      </c>
    </row>
    <row r="31" spans="1:21">
      <c r="A31" s="1" t="s">
        <v>40</v>
      </c>
    </row>
    <row r="32" spans="1:21">
      <c r="A32" s="1" t="s">
        <v>41</v>
      </c>
    </row>
  </sheetData>
  <pageMargins left="0.67" right="0.6692913385826772" top="0.70866141732283472" bottom="0.43307086614173229" header="0.31496062992125984" footer="0.31496062992125984"/>
  <pageSetup paperSize="9" scale="90" orientation="landscape" horizontalDpi="4294967294" copies="3" r:id="rId1"/>
  <ignoredErrors>
    <ignoredError sqref="R20:R21 R23:R24 R4:R1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X33"/>
  <sheetViews>
    <sheetView tabSelected="1" zoomScale="75" zoomScaleNormal="75" workbookViewId="0">
      <selection activeCell="J20" sqref="J20"/>
    </sheetView>
  </sheetViews>
  <sheetFormatPr baseColWidth="10" defaultRowHeight="21"/>
  <cols>
    <col min="1" max="1" width="17.7109375" style="1" bestFit="1" customWidth="1"/>
    <col min="2" max="2" width="10.7109375" style="1" bestFit="1" customWidth="1"/>
    <col min="3" max="3" width="7.7109375" style="2" bestFit="1" customWidth="1"/>
    <col min="4" max="17" width="6.28515625" style="1" customWidth="1"/>
    <col min="18" max="18" width="9.7109375" style="1" customWidth="1"/>
    <col min="19" max="20" width="11.42578125" style="1"/>
    <col min="21" max="21" width="14.140625" style="1" customWidth="1"/>
    <col min="22" max="23" width="11.42578125" style="1"/>
    <col min="24" max="24" width="19.140625" style="1" customWidth="1"/>
    <col min="25" max="16384" width="11.42578125" style="1"/>
  </cols>
  <sheetData>
    <row r="1" spans="1:24" ht="33" customHeight="1">
      <c r="A1" s="39" t="s">
        <v>43</v>
      </c>
    </row>
    <row r="2" spans="1:24">
      <c r="A2" s="58" t="s">
        <v>51</v>
      </c>
      <c r="D2" s="4" t="s">
        <v>19</v>
      </c>
      <c r="E2" s="4"/>
      <c r="F2" s="4"/>
      <c r="G2" s="4"/>
      <c r="H2" s="4"/>
      <c r="I2" s="4"/>
      <c r="J2" s="4"/>
      <c r="K2" s="4"/>
      <c r="L2" s="4"/>
      <c r="M2" s="4"/>
      <c r="W2" s="50" t="s">
        <v>42</v>
      </c>
      <c r="X2" s="51">
        <v>44732</v>
      </c>
    </row>
    <row r="3" spans="1:24" ht="21.75" customHeight="1">
      <c r="A3" s="14" t="s">
        <v>3</v>
      </c>
      <c r="B3" s="34"/>
      <c r="C3" s="35" t="s">
        <v>17</v>
      </c>
      <c r="D3" s="36">
        <v>1</v>
      </c>
      <c r="E3" s="36">
        <f t="shared" ref="E3:Q3" si="0">D3+1</f>
        <v>2</v>
      </c>
      <c r="F3" s="36">
        <f t="shared" si="0"/>
        <v>3</v>
      </c>
      <c r="G3" s="36">
        <f t="shared" si="0"/>
        <v>4</v>
      </c>
      <c r="H3" s="36">
        <f t="shared" si="0"/>
        <v>5</v>
      </c>
      <c r="I3" s="36">
        <f t="shared" si="0"/>
        <v>6</v>
      </c>
      <c r="J3" s="36">
        <f t="shared" si="0"/>
        <v>7</v>
      </c>
      <c r="K3" s="36">
        <f t="shared" si="0"/>
        <v>8</v>
      </c>
      <c r="L3" s="36">
        <f t="shared" si="0"/>
        <v>9</v>
      </c>
      <c r="M3" s="36">
        <f t="shared" si="0"/>
        <v>10</v>
      </c>
      <c r="N3" s="36">
        <f t="shared" si="0"/>
        <v>11</v>
      </c>
      <c r="O3" s="36">
        <f t="shared" si="0"/>
        <v>12</v>
      </c>
      <c r="P3" s="36">
        <f t="shared" si="0"/>
        <v>13</v>
      </c>
      <c r="Q3" s="36">
        <f t="shared" si="0"/>
        <v>14</v>
      </c>
      <c r="R3" s="26" t="s">
        <v>16</v>
      </c>
      <c r="S3" s="29" t="s">
        <v>15</v>
      </c>
    </row>
    <row r="4" spans="1:24" ht="27.75" customHeight="1">
      <c r="A4" s="5" t="s">
        <v>14</v>
      </c>
      <c r="B4" s="6" t="s">
        <v>7</v>
      </c>
      <c r="C4" s="17">
        <v>1.5</v>
      </c>
      <c r="D4" s="40">
        <v>1</v>
      </c>
      <c r="E4" s="40">
        <v>1</v>
      </c>
      <c r="F4" s="46">
        <v>1</v>
      </c>
      <c r="G4" s="40">
        <v>1</v>
      </c>
      <c r="H4" s="40">
        <v>1</v>
      </c>
      <c r="I4" s="40">
        <v>1</v>
      </c>
      <c r="J4" s="40">
        <v>1</v>
      </c>
      <c r="K4" s="40">
        <v>1</v>
      </c>
      <c r="L4" s="40">
        <v>1</v>
      </c>
      <c r="M4" s="40">
        <v>1</v>
      </c>
      <c r="N4" s="40"/>
      <c r="O4" s="40"/>
      <c r="P4" s="40"/>
      <c r="Q4" s="40"/>
      <c r="R4" s="27">
        <f t="shared" ref="R4:R24" si="1">SUM(D4:Q4)</f>
        <v>10</v>
      </c>
      <c r="S4" s="30">
        <f t="shared" ref="S4:S24" si="2">R4*C4</f>
        <v>15</v>
      </c>
    </row>
    <row r="5" spans="1:24" ht="27.75" customHeight="1">
      <c r="A5" s="7" t="s">
        <v>14</v>
      </c>
      <c r="B5" s="8" t="s">
        <v>13</v>
      </c>
      <c r="C5" s="18">
        <v>1</v>
      </c>
      <c r="D5" s="42"/>
      <c r="E5" s="42"/>
      <c r="F5" s="47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20">
        <f t="shared" si="1"/>
        <v>0</v>
      </c>
      <c r="S5" s="31">
        <f t="shared" si="2"/>
        <v>0</v>
      </c>
    </row>
    <row r="6" spans="1:24" ht="27.75" customHeight="1">
      <c r="A6" s="7" t="s">
        <v>12</v>
      </c>
      <c r="B6" s="8" t="s">
        <v>24</v>
      </c>
      <c r="C6" s="18">
        <v>1.5</v>
      </c>
      <c r="D6" s="42">
        <v>1</v>
      </c>
      <c r="E6" s="42">
        <v>1</v>
      </c>
      <c r="F6" s="47">
        <v>1</v>
      </c>
      <c r="G6" s="42">
        <v>1</v>
      </c>
      <c r="H6" s="42">
        <v>1</v>
      </c>
      <c r="I6" s="42">
        <v>1</v>
      </c>
      <c r="J6" s="42">
        <v>1</v>
      </c>
      <c r="K6" s="42">
        <v>1</v>
      </c>
      <c r="L6" s="42">
        <v>1</v>
      </c>
      <c r="M6" s="42">
        <v>1</v>
      </c>
      <c r="N6" s="42"/>
      <c r="O6" s="42"/>
      <c r="P6" s="42"/>
      <c r="Q6" s="42"/>
      <c r="R6" s="20">
        <f t="shared" si="1"/>
        <v>10</v>
      </c>
      <c r="S6" s="31">
        <f t="shared" si="2"/>
        <v>15</v>
      </c>
      <c r="T6" s="1" t="s">
        <v>27</v>
      </c>
    </row>
    <row r="7" spans="1:24" ht="27.75" customHeight="1">
      <c r="A7" s="7" t="s">
        <v>23</v>
      </c>
      <c r="B7" s="8" t="s">
        <v>22</v>
      </c>
      <c r="C7" s="18">
        <v>1</v>
      </c>
      <c r="D7" s="42"/>
      <c r="E7" s="42"/>
      <c r="F7" s="47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20">
        <f t="shared" si="1"/>
        <v>0</v>
      </c>
      <c r="S7" s="31">
        <f t="shared" si="2"/>
        <v>0</v>
      </c>
      <c r="T7" s="1" t="s">
        <v>28</v>
      </c>
    </row>
    <row r="8" spans="1:24" ht="27.75" customHeight="1">
      <c r="A8" s="7" t="s">
        <v>45</v>
      </c>
      <c r="B8" s="8" t="s">
        <v>11</v>
      </c>
      <c r="C8" s="18">
        <v>0.5</v>
      </c>
      <c r="D8" s="42"/>
      <c r="E8" s="42"/>
      <c r="F8" s="47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20">
        <f t="shared" si="1"/>
        <v>0</v>
      </c>
      <c r="S8" s="31">
        <f t="shared" si="2"/>
        <v>0</v>
      </c>
    </row>
    <row r="9" spans="1:24" ht="27.75" customHeight="1">
      <c r="A9" s="7" t="s">
        <v>10</v>
      </c>
      <c r="B9" s="8" t="s">
        <v>20</v>
      </c>
      <c r="C9" s="18">
        <v>1</v>
      </c>
      <c r="D9" s="42">
        <v>1</v>
      </c>
      <c r="E9" s="42">
        <v>1</v>
      </c>
      <c r="F9" s="47">
        <v>1</v>
      </c>
      <c r="G9" s="42">
        <v>1</v>
      </c>
      <c r="H9" s="42">
        <v>1</v>
      </c>
      <c r="I9" s="42">
        <v>1</v>
      </c>
      <c r="J9" s="42">
        <v>1</v>
      </c>
      <c r="K9" s="42">
        <v>1</v>
      </c>
      <c r="L9" s="42">
        <v>1</v>
      </c>
      <c r="M9" s="42">
        <v>1</v>
      </c>
      <c r="N9" s="42"/>
      <c r="O9" s="42"/>
      <c r="P9" s="42"/>
      <c r="Q9" s="42"/>
      <c r="R9" s="20">
        <f t="shared" si="1"/>
        <v>10</v>
      </c>
      <c r="S9" s="31">
        <f t="shared" si="2"/>
        <v>10</v>
      </c>
    </row>
    <row r="10" spans="1:24" ht="27.75" customHeight="1">
      <c r="A10" s="7" t="s">
        <v>46</v>
      </c>
      <c r="B10" s="8" t="s">
        <v>20</v>
      </c>
      <c r="C10" s="18">
        <v>1</v>
      </c>
      <c r="D10" s="42"/>
      <c r="E10" s="42"/>
      <c r="F10" s="47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20">
        <f t="shared" si="1"/>
        <v>0</v>
      </c>
      <c r="S10" s="31">
        <f t="shared" si="2"/>
        <v>0</v>
      </c>
    </row>
    <row r="11" spans="1:24" ht="27.75" customHeight="1">
      <c r="A11" s="7" t="s">
        <v>26</v>
      </c>
      <c r="B11" s="8" t="s">
        <v>20</v>
      </c>
      <c r="C11" s="18">
        <v>1.5</v>
      </c>
      <c r="D11" s="42">
        <v>1</v>
      </c>
      <c r="E11" s="42">
        <v>1</v>
      </c>
      <c r="F11" s="47">
        <v>1</v>
      </c>
      <c r="G11" s="42">
        <v>1</v>
      </c>
      <c r="H11" s="42">
        <v>1</v>
      </c>
      <c r="I11" s="42">
        <v>1</v>
      </c>
      <c r="J11" s="42">
        <v>1</v>
      </c>
      <c r="K11" s="42">
        <v>1</v>
      </c>
      <c r="L11" s="42">
        <v>1</v>
      </c>
      <c r="M11" s="42">
        <v>1</v>
      </c>
      <c r="N11" s="42"/>
      <c r="O11" s="42"/>
      <c r="P11" s="42"/>
      <c r="Q11" s="42"/>
      <c r="R11" s="20">
        <f t="shared" si="1"/>
        <v>10</v>
      </c>
      <c r="S11" s="31">
        <f t="shared" si="2"/>
        <v>15</v>
      </c>
      <c r="T11" s="1" t="s">
        <v>28</v>
      </c>
    </row>
    <row r="12" spans="1:24" ht="27.75" customHeight="1">
      <c r="A12" s="7" t="s">
        <v>8</v>
      </c>
      <c r="B12" s="8" t="s">
        <v>9</v>
      </c>
      <c r="C12" s="18">
        <v>1</v>
      </c>
      <c r="D12" s="42">
        <v>2</v>
      </c>
      <c r="E12" s="42">
        <v>2</v>
      </c>
      <c r="F12" s="47">
        <v>2</v>
      </c>
      <c r="G12" s="42">
        <v>2</v>
      </c>
      <c r="H12" s="42">
        <v>2</v>
      </c>
      <c r="I12" s="42">
        <v>2</v>
      </c>
      <c r="J12" s="42">
        <v>2</v>
      </c>
      <c r="K12" s="42">
        <v>2</v>
      </c>
      <c r="L12" s="42">
        <v>2</v>
      </c>
      <c r="M12" s="42">
        <v>2</v>
      </c>
      <c r="N12" s="42"/>
      <c r="O12" s="42"/>
      <c r="P12" s="42"/>
      <c r="Q12" s="42"/>
      <c r="R12" s="20">
        <f t="shared" si="1"/>
        <v>20</v>
      </c>
      <c r="S12" s="31">
        <f t="shared" si="2"/>
        <v>20</v>
      </c>
      <c r="T12" s="1" t="s">
        <v>29</v>
      </c>
    </row>
    <row r="13" spans="1:24" ht="27.75" customHeight="1">
      <c r="A13" s="9" t="s">
        <v>8</v>
      </c>
      <c r="B13" s="10" t="s">
        <v>7</v>
      </c>
      <c r="C13" s="19">
        <v>0.5</v>
      </c>
      <c r="D13" s="44"/>
      <c r="E13" s="44"/>
      <c r="F13" s="48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21">
        <f t="shared" si="1"/>
        <v>0</v>
      </c>
      <c r="S13" s="32">
        <f t="shared" si="2"/>
        <v>0</v>
      </c>
      <c r="T13" s="1" t="s">
        <v>29</v>
      </c>
    </row>
    <row r="14" spans="1:24" ht="27.75" customHeight="1">
      <c r="A14" s="5" t="s">
        <v>6</v>
      </c>
      <c r="B14" s="6" t="s">
        <v>44</v>
      </c>
      <c r="C14" s="17">
        <v>4</v>
      </c>
      <c r="D14" s="40"/>
      <c r="E14" s="40">
        <v>1</v>
      </c>
      <c r="F14" s="41"/>
      <c r="G14" s="40"/>
      <c r="H14" s="40"/>
      <c r="I14" s="40"/>
      <c r="J14" s="40"/>
      <c r="K14" s="40">
        <v>1</v>
      </c>
      <c r="L14" s="40"/>
      <c r="M14" s="40"/>
      <c r="N14" s="40"/>
      <c r="O14" s="40"/>
      <c r="P14" s="40"/>
      <c r="Q14" s="40"/>
      <c r="R14" s="20">
        <f t="shared" si="1"/>
        <v>2</v>
      </c>
      <c r="S14" s="30">
        <f t="shared" si="2"/>
        <v>8</v>
      </c>
      <c r="T14" s="1" t="s">
        <v>30</v>
      </c>
    </row>
    <row r="15" spans="1:24" ht="27.75" customHeight="1">
      <c r="A15" s="9" t="s">
        <v>5</v>
      </c>
      <c r="B15" s="10" t="s">
        <v>44</v>
      </c>
      <c r="C15" s="19">
        <v>4</v>
      </c>
      <c r="D15" s="44"/>
      <c r="E15" s="44"/>
      <c r="F15" s="45"/>
      <c r="G15" s="44"/>
      <c r="H15" s="44">
        <v>1</v>
      </c>
      <c r="I15" s="44"/>
      <c r="J15" s="44"/>
      <c r="K15" s="44"/>
      <c r="L15" s="44"/>
      <c r="M15" s="44"/>
      <c r="N15" s="44">
        <v>1</v>
      </c>
      <c r="O15" s="44"/>
      <c r="P15" s="44"/>
      <c r="Q15" s="44"/>
      <c r="R15" s="21">
        <f t="shared" si="1"/>
        <v>2</v>
      </c>
      <c r="S15" s="31">
        <f t="shared" si="2"/>
        <v>8</v>
      </c>
      <c r="T15" s="1" t="s">
        <v>28</v>
      </c>
    </row>
    <row r="16" spans="1:24" ht="27.75" customHeight="1">
      <c r="A16" s="5" t="s">
        <v>4</v>
      </c>
      <c r="B16" s="6"/>
      <c r="C16" s="17">
        <v>5</v>
      </c>
      <c r="D16" s="40"/>
      <c r="E16" s="40">
        <v>2</v>
      </c>
      <c r="F16" s="46">
        <v>2</v>
      </c>
      <c r="G16" s="40">
        <v>2</v>
      </c>
      <c r="H16" s="40">
        <v>2</v>
      </c>
      <c r="I16" s="40">
        <v>2</v>
      </c>
      <c r="J16" s="40">
        <v>2</v>
      </c>
      <c r="K16" s="40">
        <v>2</v>
      </c>
      <c r="L16" s="40">
        <v>2</v>
      </c>
      <c r="M16" s="40">
        <v>2</v>
      </c>
      <c r="N16" s="40">
        <v>2</v>
      </c>
      <c r="O16" s="40"/>
      <c r="P16" s="40"/>
      <c r="Q16" s="40"/>
      <c r="R16" s="22">
        <f t="shared" si="1"/>
        <v>20</v>
      </c>
      <c r="S16" s="38">
        <f t="shared" si="2"/>
        <v>100</v>
      </c>
      <c r="T16" s="1" t="s">
        <v>30</v>
      </c>
    </row>
    <row r="17" spans="1:21" ht="27.75" customHeight="1">
      <c r="A17" s="7" t="s">
        <v>35</v>
      </c>
      <c r="B17" s="8"/>
      <c r="C17" s="18">
        <v>5</v>
      </c>
      <c r="D17" s="42"/>
      <c r="E17" s="42"/>
      <c r="F17" s="47">
        <v>2</v>
      </c>
      <c r="G17" s="42"/>
      <c r="H17" s="42"/>
      <c r="I17" s="42"/>
      <c r="J17" s="42"/>
      <c r="K17" s="42"/>
      <c r="L17" s="42">
        <v>2</v>
      </c>
      <c r="M17" s="42"/>
      <c r="N17" s="42"/>
      <c r="O17" s="42"/>
      <c r="P17" s="42"/>
      <c r="Q17" s="42"/>
      <c r="R17" s="22">
        <f t="shared" si="1"/>
        <v>4</v>
      </c>
      <c r="S17" s="31">
        <f t="shared" si="2"/>
        <v>20</v>
      </c>
      <c r="T17" s="1" t="s">
        <v>30</v>
      </c>
    </row>
    <row r="18" spans="1:21" ht="27.75" customHeight="1">
      <c r="A18" s="7" t="s">
        <v>36</v>
      </c>
      <c r="B18" s="8"/>
      <c r="C18" s="18">
        <v>7</v>
      </c>
      <c r="D18" s="42"/>
      <c r="E18" s="42"/>
      <c r="F18" s="47"/>
      <c r="G18" s="42"/>
      <c r="H18" s="42"/>
      <c r="I18" s="42"/>
      <c r="J18" s="42">
        <v>2</v>
      </c>
      <c r="K18" s="42"/>
      <c r="L18" s="42"/>
      <c r="M18" s="42">
        <v>2</v>
      </c>
      <c r="N18" s="42"/>
      <c r="O18" s="42"/>
      <c r="P18" s="42"/>
      <c r="Q18" s="42"/>
      <c r="R18" s="22">
        <f t="shared" si="1"/>
        <v>4</v>
      </c>
      <c r="S18" s="31">
        <f t="shared" si="2"/>
        <v>28</v>
      </c>
      <c r="T18" s="1" t="s">
        <v>30</v>
      </c>
    </row>
    <row r="19" spans="1:21" ht="27.75" customHeight="1">
      <c r="A19" s="7" t="s">
        <v>32</v>
      </c>
      <c r="B19" s="8"/>
      <c r="C19" s="18">
        <v>8</v>
      </c>
      <c r="D19" s="42">
        <v>2</v>
      </c>
      <c r="E19" s="42"/>
      <c r="F19" s="47"/>
      <c r="G19" s="42">
        <v>2</v>
      </c>
      <c r="H19" s="42"/>
      <c r="I19" s="42"/>
      <c r="J19" s="42">
        <v>2</v>
      </c>
      <c r="K19" s="42"/>
      <c r="L19" s="42"/>
      <c r="M19" s="42">
        <v>2</v>
      </c>
      <c r="N19" s="42"/>
      <c r="O19" s="42"/>
      <c r="P19" s="42"/>
      <c r="Q19" s="42"/>
      <c r="R19" s="22">
        <f t="shared" si="1"/>
        <v>8</v>
      </c>
      <c r="S19" s="31">
        <f t="shared" si="2"/>
        <v>64</v>
      </c>
      <c r="T19" s="1" t="s">
        <v>30</v>
      </c>
    </row>
    <row r="20" spans="1:21" ht="27.75" customHeight="1">
      <c r="A20" s="7" t="s">
        <v>33</v>
      </c>
      <c r="B20" s="8"/>
      <c r="C20" s="18">
        <v>10</v>
      </c>
      <c r="D20" s="42"/>
      <c r="E20" s="42">
        <v>2</v>
      </c>
      <c r="F20" s="47">
        <v>2</v>
      </c>
      <c r="G20" s="42"/>
      <c r="H20" s="42">
        <v>2</v>
      </c>
      <c r="I20" s="42">
        <v>2</v>
      </c>
      <c r="J20" s="42"/>
      <c r="K20" s="42">
        <v>2</v>
      </c>
      <c r="L20" s="42"/>
      <c r="M20" s="42"/>
      <c r="N20" s="42"/>
      <c r="O20" s="42"/>
      <c r="P20" s="42"/>
      <c r="Q20" s="42"/>
      <c r="R20" s="22">
        <f t="shared" si="1"/>
        <v>10</v>
      </c>
      <c r="S20" s="31">
        <f t="shared" si="2"/>
        <v>100</v>
      </c>
      <c r="T20" s="1" t="s">
        <v>30</v>
      </c>
    </row>
    <row r="21" spans="1:21" ht="27.75" customHeight="1">
      <c r="A21" s="9" t="s">
        <v>37</v>
      </c>
      <c r="B21" s="10"/>
      <c r="C21" s="19">
        <v>12</v>
      </c>
      <c r="D21" s="42"/>
      <c r="E21" s="44"/>
      <c r="F21" s="48"/>
      <c r="G21" s="44"/>
      <c r="H21" s="44"/>
      <c r="I21" s="44"/>
      <c r="J21" s="44"/>
      <c r="K21" s="44"/>
      <c r="L21" s="44">
        <v>2</v>
      </c>
      <c r="M21" s="44"/>
      <c r="N21" s="44"/>
      <c r="O21" s="44"/>
      <c r="P21" s="44"/>
      <c r="Q21" s="44"/>
      <c r="R21" s="22">
        <f t="shared" si="1"/>
        <v>2</v>
      </c>
      <c r="S21" s="33">
        <f t="shared" si="2"/>
        <v>24</v>
      </c>
      <c r="T21" s="1" t="s">
        <v>30</v>
      </c>
    </row>
    <row r="22" spans="1:21" ht="27.75" customHeight="1">
      <c r="A22" s="5" t="s">
        <v>18</v>
      </c>
      <c r="B22" s="11"/>
      <c r="C22" s="17">
        <v>25</v>
      </c>
      <c r="D22" s="40">
        <v>1</v>
      </c>
      <c r="E22" s="40"/>
      <c r="F22" s="40"/>
      <c r="G22" s="40"/>
      <c r="H22" s="40"/>
      <c r="I22" s="40" t="s">
        <v>3</v>
      </c>
      <c r="J22" s="40"/>
      <c r="K22" s="40"/>
      <c r="L22" s="40"/>
      <c r="M22" s="40"/>
      <c r="N22" s="40">
        <v>1</v>
      </c>
      <c r="O22" s="40"/>
      <c r="P22" s="40"/>
      <c r="Q22" s="40"/>
      <c r="R22" s="24">
        <f t="shared" si="1"/>
        <v>2</v>
      </c>
      <c r="S22" s="31">
        <f t="shared" si="2"/>
        <v>50</v>
      </c>
    </row>
    <row r="23" spans="1:21" ht="27.75" customHeight="1">
      <c r="A23" s="7" t="s">
        <v>2</v>
      </c>
      <c r="B23" s="12"/>
      <c r="C23" s="18">
        <v>30</v>
      </c>
      <c r="D23" s="42">
        <v>1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25">
        <f t="shared" si="1"/>
        <v>1</v>
      </c>
      <c r="S23" s="31">
        <f t="shared" si="2"/>
        <v>30</v>
      </c>
    </row>
    <row r="24" spans="1:21" ht="27.75" customHeight="1">
      <c r="A24" s="9" t="s">
        <v>1</v>
      </c>
      <c r="B24" s="13"/>
      <c r="C24" s="19">
        <v>29</v>
      </c>
      <c r="D24" s="44">
        <v>1</v>
      </c>
      <c r="E24" s="44">
        <v>1</v>
      </c>
      <c r="F24" s="44">
        <v>1</v>
      </c>
      <c r="G24" s="44">
        <v>1</v>
      </c>
      <c r="H24" s="44">
        <v>1</v>
      </c>
      <c r="I24" s="44">
        <v>1</v>
      </c>
      <c r="J24" s="44">
        <v>1</v>
      </c>
      <c r="K24" s="44">
        <v>1</v>
      </c>
      <c r="L24" s="44">
        <v>1</v>
      </c>
      <c r="M24" s="44">
        <v>1</v>
      </c>
      <c r="N24" s="44"/>
      <c r="O24" s="44"/>
      <c r="P24" s="44"/>
      <c r="Q24" s="44"/>
      <c r="R24" s="37">
        <f t="shared" si="1"/>
        <v>10</v>
      </c>
      <c r="S24" s="33">
        <f t="shared" si="2"/>
        <v>290</v>
      </c>
      <c r="T24" s="58" t="s">
        <v>48</v>
      </c>
      <c r="U24" s="58"/>
    </row>
    <row r="25" spans="1:21" ht="27.75" customHeight="1">
      <c r="A25" s="14" t="s">
        <v>0</v>
      </c>
      <c r="B25" s="15"/>
      <c r="C25" s="16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23"/>
      <c r="S25" s="28">
        <f>SUM(S4:S24)</f>
        <v>797</v>
      </c>
      <c r="T25" s="59">
        <f>S25/D26/M3</f>
        <v>39.85</v>
      </c>
      <c r="U25" s="59" t="s">
        <v>49</v>
      </c>
    </row>
    <row r="26" spans="1:21" ht="27.75" customHeight="1">
      <c r="A26" s="57" t="s">
        <v>47</v>
      </c>
      <c r="B26" s="49"/>
      <c r="C26" s="56"/>
      <c r="D26" s="57">
        <v>2</v>
      </c>
      <c r="E26" s="49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5"/>
      <c r="T26" s="3"/>
      <c r="U26" s="3"/>
    </row>
    <row r="27" spans="1:21">
      <c r="A27" s="1" t="s">
        <v>34</v>
      </c>
      <c r="S27" s="3"/>
    </row>
    <row r="28" spans="1:21">
      <c r="A28" s="1" t="s">
        <v>31</v>
      </c>
      <c r="S28" s="3"/>
    </row>
    <row r="29" spans="1:21">
      <c r="A29" s="1" t="s">
        <v>38</v>
      </c>
      <c r="S29" s="3"/>
    </row>
    <row r="30" spans="1:21">
      <c r="A30" s="1" t="s">
        <v>39</v>
      </c>
    </row>
    <row r="31" spans="1:21">
      <c r="A31" s="1" t="s">
        <v>40</v>
      </c>
    </row>
    <row r="32" spans="1:21">
      <c r="A32" s="1" t="s">
        <v>41</v>
      </c>
    </row>
    <row r="33" spans="1:1">
      <c r="A33" s="1" t="s">
        <v>50</v>
      </c>
    </row>
  </sheetData>
  <pageMargins left="0.67" right="0.6692913385826772" top="0.70866141732283472" bottom="0.43307086614173229" header="0.31496062992125984" footer="0.31496062992125984"/>
  <pageSetup paperSize="9" scale="90" orientation="landscape" horizontalDpi="4294967294" copies="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K38"/>
  <sheetViews>
    <sheetView workbookViewId="0">
      <selection activeCell="D8" sqref="D8"/>
    </sheetView>
  </sheetViews>
  <sheetFormatPr baseColWidth="10" defaultColWidth="18.5703125" defaultRowHeight="15"/>
  <cols>
    <col min="1" max="1" width="5.140625" style="60" customWidth="1"/>
    <col min="2" max="2" width="23.85546875" style="60" customWidth="1"/>
    <col min="3" max="3" width="11.42578125" style="60" customWidth="1"/>
    <col min="4" max="4" width="14.28515625" style="60" customWidth="1"/>
    <col min="5" max="5" width="11.5703125" style="60" customWidth="1"/>
    <col min="6" max="6" width="11.7109375" style="60" customWidth="1"/>
    <col min="7" max="8" width="13.28515625" style="60" customWidth="1"/>
    <col min="9" max="9" width="11.7109375" style="60" customWidth="1"/>
    <col min="10" max="10" width="12.28515625" style="60" customWidth="1"/>
    <col min="11" max="11" width="8" style="60" customWidth="1"/>
    <col min="12" max="16384" width="18.5703125" style="60"/>
  </cols>
  <sheetData>
    <row r="2" spans="1:9" ht="18.75">
      <c r="B2" s="105" t="s">
        <v>85</v>
      </c>
    </row>
    <row r="3" spans="1:9" ht="15.75" thickBot="1"/>
    <row r="4" spans="1:9">
      <c r="B4" s="61" t="s">
        <v>52</v>
      </c>
      <c r="C4" s="62" t="s">
        <v>53</v>
      </c>
      <c r="D4" s="62" t="s">
        <v>53</v>
      </c>
      <c r="E4" s="63" t="s">
        <v>54</v>
      </c>
      <c r="F4" s="64"/>
      <c r="G4" s="62" t="s">
        <v>55</v>
      </c>
      <c r="H4" s="62"/>
      <c r="I4" s="65"/>
    </row>
    <row r="5" spans="1:9">
      <c r="A5" s="66"/>
      <c r="B5" s="67" t="s">
        <v>56</v>
      </c>
      <c r="C5" s="68">
        <v>44562</v>
      </c>
      <c r="D5" s="68" t="s">
        <v>57</v>
      </c>
      <c r="E5" s="69" t="s">
        <v>58</v>
      </c>
      <c r="F5" s="70" t="s">
        <v>59</v>
      </c>
      <c r="G5" s="71" t="s">
        <v>60</v>
      </c>
      <c r="H5" s="72">
        <v>44562</v>
      </c>
      <c r="I5" s="73" t="s">
        <v>61</v>
      </c>
    </row>
    <row r="6" spans="1:9">
      <c r="B6" s="74" t="s">
        <v>62</v>
      </c>
      <c r="C6" s="60">
        <v>6.99</v>
      </c>
      <c r="D6" s="75">
        <v>11.99</v>
      </c>
      <c r="E6" s="76">
        <f t="shared" ref="E6:E16" si="0">D6/C6-1</f>
        <v>0.71530758226037183</v>
      </c>
      <c r="F6" s="75">
        <f t="shared" ref="F6:F16" si="1">D6-C6</f>
        <v>5</v>
      </c>
      <c r="G6" s="60">
        <v>53</v>
      </c>
      <c r="H6" s="75">
        <f>G6*C6</f>
        <v>370.47</v>
      </c>
      <c r="I6" s="77">
        <f>D6*G6</f>
        <v>635.47</v>
      </c>
    </row>
    <row r="7" spans="1:9">
      <c r="B7" s="74" t="s">
        <v>63</v>
      </c>
      <c r="C7" s="60">
        <v>3.29</v>
      </c>
      <c r="D7" s="75">
        <v>4.22</v>
      </c>
      <c r="E7" s="76">
        <f t="shared" si="0"/>
        <v>0.28267477203647418</v>
      </c>
      <c r="F7" s="75">
        <f t="shared" si="1"/>
        <v>0.92999999999999972</v>
      </c>
      <c r="G7" s="60">
        <v>120</v>
      </c>
      <c r="H7" s="75">
        <f t="shared" ref="H7:H16" si="2">G7*C7</f>
        <v>394.8</v>
      </c>
      <c r="I7" s="77">
        <f>D7*G7</f>
        <v>506.4</v>
      </c>
    </row>
    <row r="8" spans="1:9">
      <c r="B8" s="74" t="s">
        <v>64</v>
      </c>
      <c r="C8" s="75">
        <v>1</v>
      </c>
      <c r="D8" s="75">
        <v>4.8</v>
      </c>
      <c r="E8" s="76">
        <f t="shared" si="0"/>
        <v>3.8</v>
      </c>
      <c r="F8" s="75">
        <f t="shared" si="1"/>
        <v>3.8</v>
      </c>
      <c r="G8" s="60">
        <v>53</v>
      </c>
      <c r="H8" s="75">
        <f t="shared" si="2"/>
        <v>53</v>
      </c>
      <c r="I8" s="77">
        <f t="shared" ref="I8:I16" si="3">D8*G8</f>
        <v>254.39999999999998</v>
      </c>
    </row>
    <row r="9" spans="1:9">
      <c r="B9" s="74" t="s">
        <v>65</v>
      </c>
      <c r="C9" s="60">
        <v>0.63</v>
      </c>
      <c r="D9" s="75">
        <v>1.24</v>
      </c>
      <c r="E9" s="76">
        <f t="shared" si="0"/>
        <v>0.96825396825396814</v>
      </c>
      <c r="F9" s="75">
        <f t="shared" si="1"/>
        <v>0.61</v>
      </c>
      <c r="G9" s="60">
        <v>200</v>
      </c>
      <c r="H9" s="75">
        <f t="shared" si="2"/>
        <v>126</v>
      </c>
      <c r="I9" s="77">
        <f t="shared" si="3"/>
        <v>248</v>
      </c>
    </row>
    <row r="10" spans="1:9">
      <c r="B10" s="74" t="s">
        <v>66</v>
      </c>
      <c r="C10" s="60">
        <v>4.95</v>
      </c>
      <c r="D10" s="75">
        <v>7.5</v>
      </c>
      <c r="E10" s="76">
        <f t="shared" si="0"/>
        <v>0.51515151515151514</v>
      </c>
      <c r="F10" s="75">
        <f t="shared" si="1"/>
        <v>2.5499999999999998</v>
      </c>
      <c r="G10" s="60">
        <v>106</v>
      </c>
      <c r="H10" s="75">
        <f t="shared" si="2"/>
        <v>524.70000000000005</v>
      </c>
      <c r="I10" s="77">
        <f t="shared" si="3"/>
        <v>795</v>
      </c>
    </row>
    <row r="11" spans="1:9">
      <c r="B11" s="78" t="s">
        <v>67</v>
      </c>
      <c r="C11" s="79">
        <v>5.5</v>
      </c>
      <c r="D11" s="79">
        <v>7.9</v>
      </c>
      <c r="E11" s="76">
        <f t="shared" si="0"/>
        <v>0.43636363636363651</v>
      </c>
      <c r="F11" s="75">
        <f t="shared" si="1"/>
        <v>2.4000000000000004</v>
      </c>
      <c r="G11" s="60">
        <v>106</v>
      </c>
      <c r="H11" s="75">
        <f t="shared" si="2"/>
        <v>583</v>
      </c>
      <c r="I11" s="77">
        <f t="shared" si="3"/>
        <v>837.40000000000009</v>
      </c>
    </row>
    <row r="12" spans="1:9">
      <c r="B12" s="78" t="s">
        <v>68</v>
      </c>
      <c r="C12" s="79">
        <v>0.76</v>
      </c>
      <c r="D12" s="79">
        <v>1.1000000000000001</v>
      </c>
      <c r="E12" s="76">
        <f t="shared" si="0"/>
        <v>0.44736842105263164</v>
      </c>
      <c r="F12" s="75">
        <f t="shared" si="1"/>
        <v>0.34000000000000008</v>
      </c>
      <c r="G12" s="80">
        <v>180</v>
      </c>
      <c r="H12" s="75">
        <f t="shared" si="2"/>
        <v>136.80000000000001</v>
      </c>
      <c r="I12" s="77">
        <f t="shared" si="3"/>
        <v>198.00000000000003</v>
      </c>
    </row>
    <row r="13" spans="1:9">
      <c r="B13" s="78" t="s">
        <v>69</v>
      </c>
      <c r="C13" s="79">
        <v>0.81</v>
      </c>
      <c r="D13" s="79">
        <v>1.2</v>
      </c>
      <c r="E13" s="81">
        <f t="shared" si="0"/>
        <v>0.4814814814814814</v>
      </c>
      <c r="F13" s="79">
        <f t="shared" si="1"/>
        <v>0.3899999999999999</v>
      </c>
      <c r="G13" s="80">
        <v>100</v>
      </c>
      <c r="H13" s="75">
        <f t="shared" si="2"/>
        <v>81</v>
      </c>
      <c r="I13" s="77">
        <f t="shared" si="3"/>
        <v>120</v>
      </c>
    </row>
    <row r="14" spans="1:9">
      <c r="B14" s="78" t="s">
        <v>70</v>
      </c>
      <c r="C14" s="79">
        <v>2.06</v>
      </c>
      <c r="D14" s="79">
        <v>3.8</v>
      </c>
      <c r="E14" s="76">
        <f t="shared" si="0"/>
        <v>0.84466019417475713</v>
      </c>
      <c r="F14" s="75">
        <f t="shared" si="1"/>
        <v>1.7399999999999998</v>
      </c>
      <c r="G14" s="80">
        <v>106</v>
      </c>
      <c r="H14" s="75">
        <f t="shared" si="2"/>
        <v>218.36</v>
      </c>
      <c r="I14" s="77">
        <f t="shared" si="3"/>
        <v>402.79999999999995</v>
      </c>
    </row>
    <row r="15" spans="1:9">
      <c r="B15" s="78" t="s">
        <v>71</v>
      </c>
      <c r="C15" s="79">
        <v>2.99</v>
      </c>
      <c r="D15" s="79">
        <v>4.9000000000000004</v>
      </c>
      <c r="E15" s="76">
        <f t="shared" si="0"/>
        <v>0.6387959866220736</v>
      </c>
      <c r="F15" s="75">
        <f t="shared" si="1"/>
        <v>1.9100000000000001</v>
      </c>
      <c r="G15" s="80">
        <v>53</v>
      </c>
      <c r="H15" s="75">
        <f t="shared" si="2"/>
        <v>158.47</v>
      </c>
      <c r="I15" s="77">
        <f t="shared" si="3"/>
        <v>259.70000000000005</v>
      </c>
    </row>
    <row r="16" spans="1:9">
      <c r="B16" s="78" t="s">
        <v>72</v>
      </c>
      <c r="C16" s="79">
        <v>2.4</v>
      </c>
      <c r="D16" s="79">
        <v>2.95</v>
      </c>
      <c r="E16" s="76">
        <f t="shared" si="0"/>
        <v>0.22916666666666674</v>
      </c>
      <c r="F16" s="79">
        <f t="shared" si="1"/>
        <v>0.55000000000000027</v>
      </c>
      <c r="G16" s="80">
        <v>20</v>
      </c>
      <c r="H16" s="75">
        <f t="shared" si="2"/>
        <v>48</v>
      </c>
      <c r="I16" s="77">
        <f t="shared" si="3"/>
        <v>59</v>
      </c>
    </row>
    <row r="17" spans="2:11">
      <c r="B17" s="82"/>
      <c r="C17" s="83"/>
      <c r="D17" s="83"/>
      <c r="E17" s="84"/>
      <c r="F17" s="83"/>
      <c r="G17" s="83"/>
      <c r="H17" s="85"/>
      <c r="I17" s="86"/>
      <c r="J17" s="87"/>
    </row>
    <row r="18" spans="2:11" ht="15.75" thickBot="1">
      <c r="B18" s="88"/>
      <c r="C18" s="89"/>
      <c r="D18" s="89"/>
      <c r="E18" s="90">
        <f>AVERAGE(E6:E17)</f>
        <v>0.85083856582396145</v>
      </c>
      <c r="F18" s="89"/>
      <c r="G18" s="89"/>
      <c r="H18" s="91">
        <f>SUM(H6:H17)</f>
        <v>2694.6000000000004</v>
      </c>
      <c r="I18" s="92">
        <f>SUM(I6:I17)</f>
        <v>4316.17</v>
      </c>
    </row>
    <row r="19" spans="2:11">
      <c r="B19" s="93" t="s">
        <v>73</v>
      </c>
      <c r="C19" s="94"/>
      <c r="D19" s="94"/>
      <c r="E19" s="95"/>
      <c r="F19" s="94"/>
      <c r="G19" s="94"/>
      <c r="H19" s="96"/>
      <c r="I19" s="97">
        <f>I18-H18</f>
        <v>1621.5699999999997</v>
      </c>
      <c r="J19" s="75"/>
      <c r="K19" s="98"/>
    </row>
    <row r="20" spans="2:11" ht="15.75" thickBot="1">
      <c r="B20" s="99" t="s">
        <v>74</v>
      </c>
      <c r="C20" s="100"/>
      <c r="D20" s="100"/>
      <c r="E20" s="101"/>
      <c r="F20" s="100"/>
      <c r="G20" s="100"/>
      <c r="H20" s="102"/>
      <c r="I20" s="103">
        <f>I19/H18</f>
        <v>0.60178505158465057</v>
      </c>
      <c r="J20" s="75"/>
      <c r="K20" s="98"/>
    </row>
    <row r="21" spans="2:11">
      <c r="E21" s="104"/>
      <c r="H21" s="75"/>
      <c r="I21" s="75"/>
      <c r="J21" s="75"/>
      <c r="K21" s="98"/>
    </row>
    <row r="22" spans="2:11" ht="15.75" thickBot="1"/>
    <row r="23" spans="2:11">
      <c r="B23" s="61" t="s">
        <v>52</v>
      </c>
      <c r="C23" s="62" t="s">
        <v>53</v>
      </c>
      <c r="D23" s="62" t="s">
        <v>53</v>
      </c>
      <c r="E23" s="63" t="s">
        <v>54</v>
      </c>
      <c r="F23" s="64"/>
      <c r="G23" s="62" t="s">
        <v>55</v>
      </c>
      <c r="H23" s="62"/>
      <c r="I23" s="65"/>
    </row>
    <row r="24" spans="2:11">
      <c r="B24" s="67" t="s">
        <v>75</v>
      </c>
      <c r="C24" s="68">
        <v>44562</v>
      </c>
      <c r="D24" s="68">
        <v>44713</v>
      </c>
      <c r="E24" s="69" t="s">
        <v>58</v>
      </c>
      <c r="F24" s="70" t="s">
        <v>59</v>
      </c>
      <c r="G24" s="71" t="s">
        <v>60</v>
      </c>
      <c r="H24" s="72">
        <v>44562</v>
      </c>
      <c r="I24" s="73" t="s">
        <v>61</v>
      </c>
    </row>
    <row r="25" spans="2:11">
      <c r="B25" s="74" t="s">
        <v>76</v>
      </c>
      <c r="C25" s="60">
        <v>1.32</v>
      </c>
      <c r="D25" s="75">
        <v>2.5</v>
      </c>
      <c r="E25" s="76">
        <f t="shared" ref="E25:E30" si="4">D25/C25-1</f>
        <v>0.89393939393939381</v>
      </c>
      <c r="F25" s="75">
        <f t="shared" ref="F25:F30" si="5">D25-C25</f>
        <v>1.18</v>
      </c>
      <c r="G25" s="60">
        <v>500</v>
      </c>
      <c r="H25" s="75">
        <f>G25*C25</f>
        <v>660</v>
      </c>
      <c r="I25" s="77">
        <f>D25*G25</f>
        <v>1250</v>
      </c>
    </row>
    <row r="26" spans="2:11">
      <c r="B26" s="74" t="s">
        <v>77</v>
      </c>
      <c r="D26" s="75"/>
      <c r="E26" s="76"/>
      <c r="F26" s="75"/>
      <c r="H26" s="75"/>
      <c r="I26" s="77"/>
    </row>
    <row r="27" spans="2:11">
      <c r="B27" s="74" t="s">
        <v>78</v>
      </c>
      <c r="C27" s="75">
        <v>14.5</v>
      </c>
      <c r="D27" s="75">
        <v>23.8</v>
      </c>
      <c r="E27" s="76">
        <f t="shared" si="4"/>
        <v>0.64137931034482754</v>
      </c>
      <c r="F27" s="75">
        <f t="shared" si="5"/>
        <v>9.3000000000000007</v>
      </c>
      <c r="G27" s="60">
        <v>24</v>
      </c>
      <c r="H27" s="75">
        <f t="shared" ref="H27:H30" si="6">G27*C27</f>
        <v>348</v>
      </c>
      <c r="I27" s="77">
        <f t="shared" ref="I27:I30" si="7">D27*G27</f>
        <v>571.20000000000005</v>
      </c>
    </row>
    <row r="28" spans="2:11">
      <c r="B28" s="74" t="s">
        <v>79</v>
      </c>
      <c r="C28" s="75">
        <v>8.5</v>
      </c>
      <c r="D28" s="75">
        <v>13.5</v>
      </c>
      <c r="E28" s="76">
        <f t="shared" si="4"/>
        <v>0.58823529411764697</v>
      </c>
      <c r="F28" s="75">
        <f t="shared" si="5"/>
        <v>5</v>
      </c>
      <c r="G28" s="60">
        <v>30</v>
      </c>
      <c r="H28" s="75">
        <f t="shared" si="6"/>
        <v>255</v>
      </c>
      <c r="I28" s="77">
        <f t="shared" si="7"/>
        <v>405</v>
      </c>
    </row>
    <row r="29" spans="2:11">
      <c r="B29" s="78" t="s">
        <v>80</v>
      </c>
      <c r="C29" s="79">
        <v>5.5</v>
      </c>
      <c r="D29" s="79">
        <v>9.1999999999999993</v>
      </c>
      <c r="E29" s="76">
        <f t="shared" si="4"/>
        <v>0.67272727272727262</v>
      </c>
      <c r="F29" s="75">
        <f t="shared" si="5"/>
        <v>3.6999999999999993</v>
      </c>
      <c r="G29" s="60">
        <v>6</v>
      </c>
      <c r="H29" s="75">
        <f t="shared" si="6"/>
        <v>33</v>
      </c>
      <c r="I29" s="77">
        <f t="shared" si="7"/>
        <v>55.199999999999996</v>
      </c>
    </row>
    <row r="30" spans="2:11">
      <c r="B30" s="78" t="s">
        <v>81</v>
      </c>
      <c r="C30" s="79">
        <v>3.5</v>
      </c>
      <c r="D30" s="79">
        <v>6.2</v>
      </c>
      <c r="E30" s="76">
        <f t="shared" si="4"/>
        <v>0.77142857142857157</v>
      </c>
      <c r="F30" s="75">
        <f t="shared" si="5"/>
        <v>2.7</v>
      </c>
      <c r="G30" s="60">
        <v>20</v>
      </c>
      <c r="H30" s="75">
        <f t="shared" si="6"/>
        <v>70</v>
      </c>
      <c r="I30" s="77">
        <f t="shared" si="7"/>
        <v>124</v>
      </c>
    </row>
    <row r="31" spans="2:11">
      <c r="B31" s="82"/>
      <c r="C31" s="83"/>
      <c r="D31" s="83"/>
      <c r="E31" s="84"/>
      <c r="F31" s="83"/>
      <c r="G31" s="83"/>
      <c r="H31" s="83"/>
      <c r="I31" s="86"/>
      <c r="J31" s="87"/>
    </row>
    <row r="32" spans="2:11" ht="15.75" thickBot="1">
      <c r="B32" s="88"/>
      <c r="C32" s="89"/>
      <c r="D32" s="89"/>
      <c r="E32" s="90">
        <f>AVERAGE(E25:E31)</f>
        <v>0.7135419685115425</v>
      </c>
      <c r="F32" s="89"/>
      <c r="G32" s="89"/>
      <c r="H32" s="91">
        <f>SUM(H25:H31)</f>
        <v>1366</v>
      </c>
      <c r="I32" s="92">
        <f>SUM(I25:I31)</f>
        <v>2405.3999999999996</v>
      </c>
      <c r="J32" s="75"/>
    </row>
    <row r="33" spans="2:9">
      <c r="B33" s="93" t="s">
        <v>73</v>
      </c>
      <c r="C33" s="94"/>
      <c r="D33" s="94"/>
      <c r="E33" s="95"/>
      <c r="F33" s="94"/>
      <c r="G33" s="94"/>
      <c r="H33" s="96"/>
      <c r="I33" s="97">
        <f>I32-H32</f>
        <v>1039.3999999999996</v>
      </c>
    </row>
    <row r="34" spans="2:9" ht="15.75" thickBot="1">
      <c r="B34" s="99" t="s">
        <v>74</v>
      </c>
      <c r="C34" s="100"/>
      <c r="D34" s="100"/>
      <c r="E34" s="101"/>
      <c r="F34" s="100"/>
      <c r="G34" s="100"/>
      <c r="H34" s="102"/>
      <c r="I34" s="103">
        <f>I33/H32</f>
        <v>0.76090775988286941</v>
      </c>
    </row>
    <row r="36" spans="2:9">
      <c r="B36" s="60" t="s">
        <v>82</v>
      </c>
    </row>
    <row r="37" spans="2:9">
      <c r="B37" s="80" t="s">
        <v>83</v>
      </c>
    </row>
    <row r="38" spans="2:9">
      <c r="B38" s="80" t="s">
        <v>84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Preisliste</vt:lpstr>
      <vt:lpstr>Preisliste Beispiel 10 Tage</vt:lpstr>
      <vt:lpstr>Inflation Rhodos 2022</vt:lpstr>
    </vt:vector>
  </TitlesOfParts>
  <Company>Firmenname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Rainer Fischer</dc:creator>
  <cp:lastModifiedBy>Rainer Fischer</cp:lastModifiedBy>
  <dcterms:created xsi:type="dcterms:W3CDTF">2022-04-03T12:51:41Z</dcterms:created>
  <dcterms:modified xsi:type="dcterms:W3CDTF">2022-06-20T08:14:11Z</dcterms:modified>
</cp:coreProperties>
</file>